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M:\TermEszkLiz\Adatlapok\2024.05.31-től érvényes adatlapok\"/>
    </mc:Choice>
  </mc:AlternateContent>
  <xr:revisionPtr revIDLastSave="0" documentId="13_ncr:1_{19F35601-51D2-4AEB-8303-099C4230BFAC}" xr6:coauthVersionLast="47" xr6:coauthVersionMax="47" xr10:uidLastSave="{00000000-0000-0000-0000-000000000000}"/>
  <bookViews>
    <workbookView xWindow="-120" yWindow="-120" windowWidth="29040" windowHeight="15840" tabRatio="297" xr2:uid="{00000000-000D-0000-FFFF-FFFF00000000}"/>
  </bookViews>
  <sheets>
    <sheet name="Költségv intézmény + Egyéb" sheetId="5" r:id="rId1"/>
    <sheet name="TTNY infó" sheetId="6" r:id="rId2"/>
  </sheets>
  <definedNames>
    <definedName name="Adoszam">'Költségv intézmény + Egyéb'!$L$17</definedName>
    <definedName name="Cegjegyzek">'Költségv intézmény + Egyéb'!$Z$19</definedName>
    <definedName name="Nev">'Költségv intézmény + Egyéb'!$K$13</definedName>
    <definedName name="Nyilvszam">'Költségv intézmény + Egyéb'!$AL$17</definedName>
    <definedName name="_xlnm.Print_Area" localSheetId="0">'Költségv intézmény + Egyéb'!$A$1:$BF$434</definedName>
    <definedName name="OLE_LINK1" localSheetId="0">'Költségv intézmény + Egyéb'!#REF!</definedName>
    <definedName name="Szekhely">'Költségv intézmény + Egyéb'!$J$15</definedName>
    <definedName name="Szerepkor">'Költségv intézmény + Egyéb'!$U$12</definedName>
    <definedName name="Verzioszam">'Költségv intézmény + Egyéb'!$BE$2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7" i="5" l="1"/>
  <c r="BE404" i="5"/>
  <c r="Q336" i="5"/>
  <c r="Q335" i="5"/>
  <c r="Q334" i="5"/>
  <c r="BE327" i="5"/>
  <c r="AL17" i="5"/>
  <c r="L17" i="5"/>
  <c r="J15" i="5"/>
  <c r="K13" i="5"/>
  <c r="V169" i="5" l="1"/>
  <c r="AB168" i="5" l="1"/>
  <c r="P168" i="5"/>
  <c r="P169" i="5" s="1"/>
  <c r="AZ180" i="5"/>
  <c r="AT180" i="5"/>
  <c r="AN180" i="5"/>
  <c r="AH180" i="5"/>
  <c r="AB180" i="5"/>
  <c r="V180" i="5"/>
  <c r="P180" i="5"/>
  <c r="AH168" i="5" l="1"/>
  <c r="AB169" i="5"/>
  <c r="AS258" i="5"/>
  <c r="AS241" i="5"/>
  <c r="AS224" i="5"/>
  <c r="AS207" i="5"/>
  <c r="AQ259" i="5"/>
  <c r="AQ258" i="5"/>
  <c r="AQ242" i="5"/>
  <c r="AQ241" i="5"/>
  <c r="AQ225" i="5"/>
  <c r="AQ224" i="5"/>
  <c r="AQ208" i="5"/>
  <c r="AQ207" i="5"/>
  <c r="AI259" i="5"/>
  <c r="AI258" i="5"/>
  <c r="AI242" i="5"/>
  <c r="AI241" i="5"/>
  <c r="AI225" i="5"/>
  <c r="AI224" i="5"/>
  <c r="AI208" i="5"/>
  <c r="AI207" i="5"/>
  <c r="B194" i="5"/>
  <c r="AN168" i="5" l="1"/>
  <c r="AH169" i="5"/>
  <c r="B212" i="5"/>
  <c r="B229" i="5"/>
  <c r="B246" i="5"/>
  <c r="E262" i="5"/>
  <c r="E261" i="5"/>
  <c r="E260" i="5"/>
  <c r="E259" i="5"/>
  <c r="E258" i="5"/>
  <c r="B257" i="5"/>
  <c r="AQ256" i="5"/>
  <c r="B256" i="5"/>
  <c r="B255" i="5"/>
  <c r="AV254" i="5"/>
  <c r="B254" i="5"/>
  <c r="AQ253" i="5"/>
  <c r="B253" i="5"/>
  <c r="B252" i="5"/>
  <c r="AQ251" i="5"/>
  <c r="B251" i="5"/>
  <c r="AK250" i="5"/>
  <c r="B250" i="5"/>
  <c r="AQ249" i="5"/>
  <c r="B249" i="5"/>
  <c r="B248" i="5"/>
  <c r="AK247" i="5"/>
  <c r="B247" i="5"/>
  <c r="AC246" i="5"/>
  <c r="E245" i="5"/>
  <c r="E244" i="5"/>
  <c r="E243" i="5"/>
  <c r="E242" i="5"/>
  <c r="E241" i="5"/>
  <c r="B240" i="5"/>
  <c r="AQ239" i="5"/>
  <c r="B239" i="5"/>
  <c r="B238" i="5"/>
  <c r="AV237" i="5"/>
  <c r="B237" i="5"/>
  <c r="AQ236" i="5"/>
  <c r="B236" i="5"/>
  <c r="B235" i="5"/>
  <c r="AQ234" i="5"/>
  <c r="B234" i="5"/>
  <c r="AK233" i="5"/>
  <c r="B233" i="5"/>
  <c r="AQ232" i="5"/>
  <c r="B232" i="5"/>
  <c r="B231" i="5"/>
  <c r="AK230" i="5"/>
  <c r="B230" i="5"/>
  <c r="AC229" i="5"/>
  <c r="E228" i="5"/>
  <c r="E227" i="5"/>
  <c r="E226" i="5"/>
  <c r="E225" i="5"/>
  <c r="E224" i="5"/>
  <c r="B223" i="5"/>
  <c r="AQ222" i="5"/>
  <c r="B222" i="5"/>
  <c r="B221" i="5"/>
  <c r="AV220" i="5"/>
  <c r="B220" i="5"/>
  <c r="AQ219" i="5"/>
  <c r="B219" i="5"/>
  <c r="B218" i="5"/>
  <c r="AQ217" i="5"/>
  <c r="B217" i="5"/>
  <c r="AK216" i="5"/>
  <c r="B216" i="5"/>
  <c r="AQ215" i="5"/>
  <c r="B215" i="5"/>
  <c r="B214" i="5"/>
  <c r="AK213" i="5"/>
  <c r="B213" i="5"/>
  <c r="AC212" i="5"/>
  <c r="E210" i="5"/>
  <c r="E211" i="5"/>
  <c r="E209" i="5"/>
  <c r="E208" i="5"/>
  <c r="E207" i="5"/>
  <c r="B206" i="5"/>
  <c r="AQ205" i="5"/>
  <c r="B205" i="5"/>
  <c r="B204" i="5"/>
  <c r="AV203" i="5"/>
  <c r="B203" i="5"/>
  <c r="AQ202" i="5"/>
  <c r="B202" i="5"/>
  <c r="B201" i="5"/>
  <c r="AQ200" i="5"/>
  <c r="B200" i="5"/>
  <c r="AK199" i="5"/>
  <c r="B199" i="5"/>
  <c r="AQ198" i="5"/>
  <c r="B198" i="5"/>
  <c r="B193" i="5"/>
  <c r="B195" i="5"/>
  <c r="B197" i="5"/>
  <c r="AK196" i="5"/>
  <c r="B196" i="5"/>
  <c r="AC195" i="5"/>
  <c r="AT168" i="5" l="1"/>
  <c r="AN169" i="5"/>
  <c r="X290" i="5"/>
  <c r="F290" i="5"/>
  <c r="AZ168" i="5" l="1"/>
  <c r="AZ169" i="5" s="1"/>
  <c r="AT169" i="5"/>
  <c r="E289" i="5"/>
  <c r="N276" i="5" l="1"/>
  <c r="N275" i="5"/>
  <c r="N274" i="5"/>
  <c r="N272" i="5"/>
  <c r="N271" i="5"/>
  <c r="BH2" i="6" l="1"/>
  <c r="BE267" i="5" l="1"/>
  <c r="BE192" i="5" l="1"/>
  <c r="BE81" i="5"/>
  <c r="BE153" i="5" s="1"/>
  <c r="BI1" i="5" l="1"/>
  <c r="BI2" i="5" s="1"/>
  <c r="B96" i="5" s="1"/>
  <c r="AW1" i="5"/>
  <c r="AX152" i="5" l="1"/>
  <c r="AX403" i="5"/>
  <c r="AX326" i="5"/>
  <c r="B98" i="5"/>
  <c r="B124" i="5"/>
  <c r="BA1" i="6"/>
  <c r="AX266" i="5"/>
  <c r="AX80" i="5"/>
  <c r="AX191" i="5"/>
  <c r="B10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Putnoki Bence PB.</author>
    <author>Bartus Gábor BG.</author>
  </authors>
  <commentList>
    <comment ref="B19" authorId="0" shapeId="0" xr:uid="{00000000-0006-0000-0000-000001000000}">
      <text>
        <r>
          <rPr>
            <b/>
            <sz val="7"/>
            <color indexed="81"/>
            <rFont val="Arial"/>
            <family val="2"/>
            <charset val="238"/>
          </rPr>
          <t>Amennyiben még nincs Merkantil Ügyfélkapu regisztrációja, ezzel a mobiltelefonszámmal fog tudni regisztrálni.</t>
        </r>
      </text>
    </comment>
    <comment ref="BI27" authorId="1" shapeId="0" xr:uid="{00000000-0006-0000-0000-000002000000}">
      <text>
        <r>
          <rPr>
            <b/>
            <sz val="9"/>
            <color indexed="81"/>
            <rFont val="Tahoma"/>
            <family val="2"/>
            <charset val="238"/>
          </rPr>
          <t>Bartus Gábor BG.:</t>
        </r>
        <r>
          <rPr>
            <sz val="9"/>
            <color indexed="81"/>
            <rFont val="Tahoma"/>
            <family val="2"/>
            <charset val="238"/>
          </rPr>
          <t xml:space="preserve">
Majd ha az OLGA Kezesnél már nem kéri a TTNY adatokat, akkor át kell írni "Kezes"-re!</t>
        </r>
      </text>
    </comment>
  </commentList>
</comments>
</file>

<file path=xl/sharedStrings.xml><?xml version="1.0" encoding="utf-8"?>
<sst xmlns="http://schemas.openxmlformats.org/spreadsheetml/2006/main" count="354" uniqueCount="266">
  <si>
    <t>a finanszírozás devizanemében</t>
  </si>
  <si>
    <t>Ügyfél nyilatkozatok</t>
  </si>
  <si>
    <t>► Az ügyfél nevében vagy megbízása alapján eljáró személy személyazonosságának megállapítása céljából:</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</si>
  <si>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</si>
  <si>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</si>
  <si>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</si>
  <si>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</si>
  <si>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</si>
  <si>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</si>
  <si>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</si>
  <si>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Tevékenység kezdete:</t>
  </si>
  <si>
    <t>Telefonszáma:</t>
  </si>
  <si>
    <t>Születési név:</t>
  </si>
  <si>
    <t>Állampolgárság:</t>
  </si>
  <si>
    <t>Címe:</t>
  </si>
  <si>
    <t>Számlavezetési kapcsolatok</t>
  </si>
  <si>
    <t>Számlaszám:</t>
  </si>
  <si>
    <t>nincs</t>
  </si>
  <si>
    <t>számlavezető</t>
  </si>
  <si>
    <t>hitelnyújtó</t>
  </si>
  <si>
    <t>egyéb</t>
  </si>
  <si>
    <t>%</t>
  </si>
  <si>
    <t>év</t>
  </si>
  <si>
    <t>fő</t>
  </si>
  <si>
    <t>eFt</t>
  </si>
  <si>
    <t>Finanszírozó neve:</t>
  </si>
  <si>
    <t>Kötelezettség típusa:</t>
  </si>
  <si>
    <t>Keretjellegű:</t>
  </si>
  <si>
    <t>és devizaneme:</t>
  </si>
  <si>
    <t>Jelenleg fennálló kötelezettség</t>
  </si>
  <si>
    <t>nettó összege és devizaneme:</t>
  </si>
  <si>
    <t>Kötelezettség ütemezése</t>
  </si>
  <si>
    <t>(éves, negyedéves, havi):</t>
  </si>
  <si>
    <t>Lízingelt eszköz neve /</t>
  </si>
  <si>
    <t>Tulajdonosi hitel / kölcsön a rövid lejáratú kötelezettségek között:</t>
  </si>
  <si>
    <t>Kelt:</t>
  </si>
  <si>
    <t>Ügyfélre vonatkozó adatok:</t>
  </si>
  <si>
    <t>Önkormányzat neve:</t>
  </si>
  <si>
    <t>Mobiltelefonszáma:</t>
  </si>
  <si>
    <t>Nyilvántartási</t>
  </si>
  <si>
    <t>Önkormányzat adószáma:</t>
  </si>
  <si>
    <t>száma:</t>
  </si>
  <si>
    <t>Pénzügyi vezető neve:</t>
  </si>
  <si>
    <t>Ügyfél nevében, vagy annak megbízása alapján eljáró személy (kapcsolattartó) adatai:*</t>
  </si>
  <si>
    <t>Családi és utónév:</t>
  </si>
  <si>
    <t>Születési hely, idő:</t>
  </si>
  <si>
    <t>Anyja születési neve:</t>
  </si>
  <si>
    <t>Lakcím*:</t>
  </si>
  <si>
    <t>Fő tevékenység:</t>
  </si>
  <si>
    <t>Fő</t>
  </si>
  <si>
    <t>Intézményre vonatkozó adatok:</t>
  </si>
  <si>
    <t>Település / Vonzáskörzet lakosainak száma:</t>
  </si>
  <si>
    <t>Ft</t>
  </si>
  <si>
    <t>Éves bevétel:</t>
  </si>
  <si>
    <t>Éves kiadás:</t>
  </si>
  <si>
    <t>Előző évi pénzmaradvány igénybevétele:</t>
  </si>
  <si>
    <t>Ft (beszámolóhoz kapcsolódóan)</t>
  </si>
  <si>
    <t>Utolsó éves beszámolóhoz kapcsolódó</t>
  </si>
  <si>
    <t>szállítóállomány:</t>
  </si>
  <si>
    <t>Ebből lejárt szállítóállomány:</t>
  </si>
  <si>
    <t>önkormányzati tulajdonú ingatlan</t>
  </si>
  <si>
    <t>állami tulajdonú ingatlan</t>
  </si>
  <si>
    <t>Ellátott betegek száma:</t>
  </si>
  <si>
    <t>fő/nap</t>
  </si>
  <si>
    <t>OEP finanszírozás</t>
  </si>
  <si>
    <t>Ft/év</t>
  </si>
  <si>
    <t>Finanszírozott betegek száma:</t>
  </si>
  <si>
    <t>Tevékenység</t>
  </si>
  <si>
    <t>* Amennyiben a lakcím külföldi, kiemelt közszereplői nyilatkozat kitöltése szükséges!</t>
  </si>
  <si>
    <t>de még nem folyósított támogatásából?</t>
  </si>
  <si>
    <t>Ha nem, tervezi-e, hogy támogatási előleget vesz fel?</t>
  </si>
  <si>
    <t>Kap-e az intézmény normatív támogatást?</t>
  </si>
  <si>
    <t>Tevékenység végzésének helye:</t>
  </si>
  <si>
    <t>Levelezési címe:</t>
  </si>
  <si>
    <t>Ha igen, ez éves szinten mekkora bevételt jelent?</t>
  </si>
  <si>
    <t>privát tulajdonú ingatlan</t>
  </si>
  <si>
    <t>Kérjük valamennyi, jelenleg fennálló kötelezettségre kitölteni! Folyószámlahitel esetén a leszerződött összeget kérjük feltüntetni!</t>
  </si>
  <si>
    <t>K:</t>
  </si>
  <si>
    <t>L:</t>
  </si>
  <si>
    <t>1.</t>
  </si>
  <si>
    <t>2.</t>
  </si>
  <si>
    <t>3.</t>
  </si>
  <si>
    <t>Kérjük írja le röviden, hogy milyen végzettséggel, szakmai háttérrel végzi tevékenységeit.</t>
  </si>
  <si>
    <t>Rendelkezik-e egyéb bevételekkel az intézmény?</t>
  </si>
  <si>
    <t>Külföldi természetes személy esetében a magyarországi tartózkodási helye:</t>
  </si>
  <si>
    <t>Van-e kapcsolat az OTP-Csoporttal?</t>
  </si>
  <si>
    <t>Számlavezető pénzintézet(ek) neve</t>
  </si>
  <si>
    <t>Forgalom % a teljes számlaforgalomból</t>
  </si>
  <si>
    <t>Alkalmazotti</t>
  </si>
  <si>
    <t>éves</t>
  </si>
  <si>
    <t>negyedéves</t>
  </si>
  <si>
    <t>havi</t>
  </si>
  <si>
    <t>(év / hónap / nap):</t>
  </si>
  <si>
    <t>Kötelezettség kezdete / lejárata</t>
  </si>
  <si>
    <r>
      <t>Mérlegen kívüli kötelezettségek</t>
    </r>
    <r>
      <rPr>
        <sz val="7"/>
        <rFont val="Arial"/>
        <family val="2"/>
        <charset val="238"/>
      </rPr>
      <t xml:space="preserve"> (operatív lízing, bérlet, vállalt kezességek, garanciák, stb.).
Kérjük valamennyi jelenleg fennálló kötelezettségre kitölteni!</t>
    </r>
  </si>
  <si>
    <r>
      <t xml:space="preserve">Mérlegen belüli kötelezettségek </t>
    </r>
    <r>
      <rPr>
        <sz val="7"/>
        <rFont val="Arial"/>
        <family val="2"/>
        <charset val="238"/>
      </rPr>
      <t>adatai (hitel, kölcsön, pénzügyi lízing, tulajdonosi hitel, stb.)</t>
    </r>
  </si>
  <si>
    <r>
      <t xml:space="preserve">Amennyiben az intézmény vagy alapítvány </t>
    </r>
    <r>
      <rPr>
        <b/>
        <sz val="7"/>
        <rFont val="Arial"/>
        <family val="2"/>
        <charset val="238"/>
      </rPr>
      <t>egészségügyi tevékenység</t>
    </r>
    <r>
      <rPr>
        <sz val="7"/>
        <rFont val="Arial"/>
        <family val="2"/>
        <charset val="238"/>
      </rPr>
      <t>et végez, kérjük az alábbbi adatok megadását.</t>
    </r>
  </si>
  <si>
    <r>
      <t xml:space="preserve">Vett-e fel </t>
    </r>
    <r>
      <rPr>
        <b/>
        <sz val="7"/>
        <rFont val="Arial"/>
        <family val="2"/>
        <charset val="238"/>
      </rPr>
      <t>támogatási előleg</t>
    </r>
    <r>
      <rPr>
        <sz val="7"/>
        <rFont val="Arial"/>
        <family val="2"/>
        <charset val="238"/>
      </rPr>
      <t xml:space="preserve">et a finanszírozott eszközhöz kapcsolódó elnyert </t>
    </r>
  </si>
  <si>
    <r>
      <t>Három fő tevékenységi kör</t>
    </r>
    <r>
      <rPr>
        <sz val="7"/>
        <rFont val="Arial"/>
        <family val="2"/>
        <charset val="238"/>
      </rPr>
      <t xml:space="preserve"> (Megkezdésének éve és tavalyi árbevétel aránya)</t>
    </r>
  </si>
  <si>
    <r>
      <t>Büntetőjogi felelősségem tudatában kijelentem</t>
    </r>
    <r>
      <rPr>
        <sz val="6"/>
        <rFont val="Arial"/>
        <family val="2"/>
        <charset val="238"/>
      </rPr>
      <t>, hogy a jelen adatlapon feltüntetett adatok, illetve a hitelminősítéshez egyszerű másolatként átadott iratok az eredetivel megegyeznek és a valóságnak megfelelnek.</t>
    </r>
  </si>
  <si>
    <r>
      <t>Érdekeltség társaság(ok)ban</t>
    </r>
    <r>
      <rPr>
        <sz val="7"/>
        <rFont val="Arial"/>
        <family val="2"/>
        <charset val="238"/>
      </rPr>
      <t xml:space="preserve"> - Név, Tulajdoni részarány</t>
    </r>
  </si>
  <si>
    <t>Vezetékes telefonszáma:</t>
  </si>
  <si>
    <t>Egyéb fedezet, biztosíték:</t>
  </si>
  <si>
    <t>Tulajdonosi Kezesség</t>
  </si>
  <si>
    <t>Egyéb Kezesség</t>
  </si>
  <si>
    <t>Óvadék</t>
  </si>
  <si>
    <t>Árbevétel engedményezés</t>
  </si>
  <si>
    <t>Bankgarancia</t>
  </si>
  <si>
    <t>Hitelgarancia</t>
  </si>
  <si>
    <t>Tartozáselismerő közokirat</t>
  </si>
  <si>
    <t>Tulajdonosi hitel a hosszú lejáratú kötelezettségek között:</t>
  </si>
  <si>
    <t>a finanszírozás devizanemében:</t>
  </si>
  <si>
    <t>Ingó Zálogjoggal biztosított-e?</t>
  </si>
  <si>
    <t>Ingatlan Zálogjoggal biztosított-e?</t>
  </si>
  <si>
    <t>Felhívjuk szíves figyelmét, hogy a finanszírozási szerződést csak olyan személy írhatja alá (több aláíró esetén is), aki a szerződéskötésig a személyes okmányainak másolatát a Finanszírozó rendelkezésére bocsátotta!</t>
  </si>
  <si>
    <r>
      <t>Jelen adatlap aláírásával tudomásul vesszük</t>
    </r>
    <r>
      <rPr>
        <sz val="6"/>
        <rFont val="Arial"/>
        <family val="2"/>
        <charset val="238"/>
      </rPr>
      <t>, hogy: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</si>
  <si>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Finanszírozandó eszköz tárolási helyének tulajdoni viszonya (a tárolási telephely használatának jogcíme):</t>
  </si>
  <si>
    <t>Finanszírozandó eszköz tárolási helye (tárolási címe):</t>
  </si>
  <si>
    <t>Tulajdon</t>
  </si>
  <si>
    <t>Bérlet</t>
  </si>
  <si>
    <t>Lízing</t>
  </si>
  <si>
    <t>Jelenleg fennálló kötelez. összege</t>
  </si>
  <si>
    <t>HUF / magyar forint</t>
  </si>
  <si>
    <t>EUR / euró</t>
  </si>
  <si>
    <t>CHF / svájci frank</t>
  </si>
  <si>
    <t>USD / USA dollár</t>
  </si>
  <si>
    <t>GBP / angol font</t>
  </si>
  <si>
    <t>JPY / japán jen</t>
  </si>
  <si>
    <t>havi törlesztőrészlet / lízingdíj</t>
  </si>
  <si>
    <t>Egyéb fedezet, biztosíték I.</t>
  </si>
  <si>
    <t>Egyéb fedezet, biztosíték II.</t>
  </si>
  <si>
    <t>Egyéb fedezet, biztosíték III.</t>
  </si>
  <si>
    <t>hitel célja / beruházás tárgya:</t>
  </si>
  <si>
    <t>Az eredeti beszerzés célja:</t>
  </si>
  <si>
    <t>Bővítés</t>
  </si>
  <si>
    <t>Eszköz pótlás / csere</t>
  </si>
  <si>
    <t>20…… év (eFt)
Mérlegkészítés fordulónapja</t>
  </si>
  <si>
    <t>Hosszú lejáratú bankhitel(ek) / kölcsön(ök) / Pénzügyi Lízing(ek)</t>
  </si>
  <si>
    <t>éven belüli tőkerésze a rövid lejáratú kötelezettségek között:</t>
  </si>
  <si>
    <t>A keret vagy az eredeti tartozás</t>
  </si>
  <si>
    <t xml:space="preserve">Kötelezettségvállalás tárgya / </t>
  </si>
  <si>
    <t>az eszköz megnevezése:</t>
  </si>
  <si>
    <t>Az eredeti kötelezettség célja:</t>
  </si>
  <si>
    <t>összege és eredeti devizaneme:</t>
  </si>
  <si>
    <r>
      <t>Egyéb számviteli és kötelezettség adatok részletezése</t>
    </r>
    <r>
      <rPr>
        <sz val="7"/>
        <rFont val="Arial"/>
        <family val="2"/>
        <charset val="238"/>
      </rPr>
      <t xml:space="preserve"> (utolsó 2 lezárt pénzügyi évre és a tárgyévre vonatkozóan)</t>
    </r>
  </si>
  <si>
    <t>Deviza:</t>
  </si>
  <si>
    <t>4.</t>
  </si>
  <si>
    <t>5.</t>
  </si>
  <si>
    <t>HUF</t>
  </si>
  <si>
    <t>EUR</t>
  </si>
  <si>
    <t>CHF</t>
  </si>
  <si>
    <t>USD</t>
  </si>
  <si>
    <t>GBP</t>
  </si>
  <si>
    <t>JPY</t>
  </si>
  <si>
    <r>
      <t xml:space="preserve">-  Kijelentem, hogy NEM VAGYOK a </t>
    </r>
    <r>
      <rPr>
        <b/>
        <sz val="6"/>
        <rFont val="Arial"/>
        <family val="2"/>
        <charset val="238"/>
      </rPr>
      <t>Merkantil Bank Zrt.</t>
    </r>
    <r>
      <rPr>
        <sz val="6"/>
        <rFont val="Arial"/>
        <family val="2"/>
        <charset val="238"/>
      </rPr>
      <t xml:space="preserve"> illetve vele szorosan kapcsolatban álló vállalkozás igazgatósági tagja, felügyelőbizottsági tagja, könyvvizsgálója, továbbá ezek közeli hozzátartozója. Ha igen, kérem itt jelezze:</t>
    </r>
  </si>
  <si>
    <t>ÖNKORMÁNYZAT, KÖLTSÉGVETÉSI INTÉZMÉNYEK, ALAPÍTVÁNYOK és EGYÉB SZERVEZETEK RÉSZÉRE</t>
  </si>
  <si>
    <r>
      <t xml:space="preserve">- Kijelentem, hogy az általam képviselt intézmény / szervezet NEM ÁLL a </t>
    </r>
    <r>
      <rPr>
        <b/>
        <sz val="6"/>
        <rFont val="Arial"/>
        <family val="2"/>
        <charset val="238"/>
      </rPr>
      <t>Merkantil Bank Zrt.</t>
    </r>
    <r>
      <rPr>
        <sz val="6"/>
        <rFont val="Arial"/>
        <family val="2"/>
        <charset val="238"/>
      </rPr>
      <t xml:space="preserve"> illetve a </t>
    </r>
    <r>
      <rPr>
        <b/>
        <sz val="6"/>
        <rFont val="Arial"/>
        <family val="2"/>
        <charset val="238"/>
      </rPr>
      <t>Merkantil Bank Zrt.-vel</t>
    </r>
    <r>
      <rPr>
        <sz val="6"/>
        <rFont val="Arial"/>
        <family val="2"/>
        <charset val="238"/>
      </rPr>
      <t xml:space="preserve"> szoros kapcsolatban álló vállalkozás igazgatósági tagjának, felügyelő bizottsági tagjának, könyvvizsgálójának, továbbá ezek közeli hozzátartozójának ELLENŐRZŐ BEFOLYÁSA ALATT sem. Ha igen, kérem itt jelezze:</t>
    </r>
  </si>
  <si>
    <t>a)</t>
  </si>
  <si>
    <t>b)</t>
  </si>
  <si>
    <t>c)</t>
  </si>
  <si>
    <t>d)</t>
  </si>
  <si>
    <t>e)</t>
  </si>
  <si>
    <t>f)</t>
  </si>
  <si>
    <t>g)</t>
  </si>
  <si>
    <t>h)</t>
  </si>
  <si>
    <t>Aláírás</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</si>
  <si>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</si>
  <si>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</si>
  <si>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</si>
  <si>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Jelen adatlap aláírásával:</t>
    </r>
    <r>
      <rPr>
        <strike/>
        <sz val="6"/>
        <color rgb="FFFF0000"/>
        <rFont val="Arial"/>
        <family val="2"/>
        <charset val="238"/>
      </rPr>
      <t/>
    </r>
  </si>
  <si>
    <r>
      <t xml:space="preserve">- Az ügyfél nevében vagy megbízása alapján eljáró természetes személyként hozzájárulok, hogy a Merkantil Bank Zrt. </t>
    </r>
    <r>
      <rPr>
        <sz val="6"/>
        <rFont val="Arial"/>
        <family val="2"/>
        <charset val="238"/>
      </rPr>
      <t xml:space="preserve">a hitelbírálati folyamat részeként a személyemmel kapcsolatban a KHR-ben a KHR tv. 11-13/A. § szerint nyilvántartott adataimat (negatív hitelinformációt) lekérdezze. </t>
    </r>
  </si>
  <si>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</si>
  <si>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</si>
  <si>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</si>
  <si>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</si>
  <si>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</si>
  <si>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</si>
  <si>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</si>
  <si>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Vissza az adatlapra</t>
  </si>
  <si>
    <t>létszám jelenleg:</t>
  </si>
  <si>
    <t>Intézmény / Szervezet /</t>
  </si>
  <si>
    <t>E-mailcíme:</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</si>
  <si>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</si>
  <si>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</si>
  <si>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</si>
  <si>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</si>
  <si>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</si>
  <si>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</si>
  <si>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</si>
  <si>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</si>
  <si>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</si>
  <si>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(hely)</t>
  </si>
  <si>
    <t>(dátum)</t>
  </si>
  <si>
    <t>Érintett aláírása</t>
  </si>
  <si>
    <t>B. BANK- ÉS ÜZLETI TITOK ÁTADÁSÁRA VONATKOZÓ HOZZÁJÁRULÁS</t>
  </si>
  <si>
    <t>• Képviselő / kapcsolattartó</t>
  </si>
  <si>
    <t>Ügyfél cégszerű aláírása</t>
  </si>
  <si>
    <t>Alulírott</t>
  </si>
  <si>
    <t>Adószáma:</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</si>
  <si>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</si>
  <si>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Adós</t>
  </si>
  <si>
    <t>Az adatlap kitöltésekor betöltött szerepkör:</t>
  </si>
  <si>
    <t>Az intézmény / szervezet szerepel a NAV köztartozásmentes adatbázisában?</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</si>
  <si>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</si>
  <si>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</si>
  <si>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</si>
  <si>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t>
    </r>
    <r>
      <rPr>
        <sz val="6"/>
        <rFont val="Arial"/>
        <family val="2"/>
        <charset val="238"/>
      </rPr>
      <t>, hogy a finanszírozási kérelemben és jelen adatlapon rögzített adatokban bekövetkezett változásról köteles vagyok a tudomásszerzéstől számított 5 munkanapon belül írásban aFinanszírozó (Merkantil Bank Zrt.</t>
    </r>
    <r>
      <rPr>
        <strike/>
        <sz val="6"/>
        <rFont val="Arial"/>
        <family val="2"/>
        <charset val="238"/>
      </rPr>
      <t xml:space="preserve"> </t>
    </r>
    <r>
      <rPr>
        <sz val="6"/>
        <rFont val="Arial"/>
        <family val="2"/>
        <charset val="238"/>
      </rPr>
      <t>/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</si>
  <si>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</si>
  <si>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1. Helyi adók</t>
  </si>
  <si>
    <t>2. Osztalékok, koncessziós díjak, hozambevételek</t>
  </si>
  <si>
    <t>3. Díjak, pótlékok, bírságok</t>
  </si>
  <si>
    <t>4. Tárgyi eszközök, immateriális javak, vagyoni értékű jog értékesítése, vagyonhasznosításból származó bevétel</t>
  </si>
  <si>
    <t>5. Részvények, részesedések értékesítése</t>
  </si>
  <si>
    <t>6. Vállalat értékesítéséből, privatizációból származó bevételek</t>
  </si>
  <si>
    <t>7. Kezességvállalással kapcsolatos megtérülés</t>
  </si>
  <si>
    <t>8. SAJÁT BEVÉTELEK ÖSSZESEN:</t>
  </si>
  <si>
    <t>9. SAJÁT BEVÉTELEK 50%-A</t>
  </si>
  <si>
    <t>10. Adósságszolgálati kötelezettség</t>
  </si>
  <si>
    <t>Akkor nincs szükség a kormány külön hozzájárulására, ha</t>
  </si>
  <si>
    <t>• a szervezet olyan fejlesztési célú beruházást hajt végre, amely szerepel az önkormányzat által a kormánynak bejelentett adósságot keletkeztető tervezett ügyletek listáján (ÖNEGM lista)</t>
  </si>
  <si>
    <t>• és értéke nem haladja meg az ott szereplő tervezett beruházási összeget</t>
  </si>
  <si>
    <t>• és fővárosi vagy megyei jogú önkormányzat esetén nem haladja meg a 100 millió Ft-ot, országos nemzetiségi önkormányzat esetén a 20 millió Ft-ot, egyéb önkormányzat esetén az adott évi saját bevételei 20%-át, de legfeljebb 10 millió Ft-ot.</t>
  </si>
  <si>
    <t>Finanszírozóhoz benyújtandó dokumentumok</t>
  </si>
  <si>
    <t>► Aláírási címpéldány másolata.</t>
  </si>
  <si>
    <t>► Amennyiben az intézmény létrejöttéhez hatósági nyilvántartásba vétel szükséges, akkor a nyilvántartásba vétel megtörténtét igazoló 30 napnál nem régebbi okiratot.</t>
  </si>
  <si>
    <t>► Finanszírozandó eszköz(ök) specifikációját (ár, megnevezés, típus, egyéb jellemzők) tartalmazó szállítói ajánlat.</t>
  </si>
  <si>
    <t>► Használt eszköz(ök) esetén állapotfelmérés vagy értékbecslés.</t>
  </si>
  <si>
    <t>► Beruházási támogatás esetén az értesítés a támogatási döntésről szóló okirat és a támogatási szerződés.</t>
  </si>
  <si>
    <t>► Az ajánlat elfogadásáról szóló nyilatkozat.</t>
  </si>
  <si>
    <t>► Alapítvány és egyesület esetén:</t>
  </si>
  <si>
    <t xml:space="preserve">- Tárgyévi költségvetési terv (költségvetési rendelet), </t>
  </si>
  <si>
    <t>- A MÁK részére készített összesített beszámoló a tárgyévi költségvetési tervről és az előző évről, mérleggel együtt</t>
  </si>
  <si>
    <t>- Kérelem benyújtását megelőző évi költségvetés teljesítéséről beszámoló (zárszámadás)</t>
  </si>
  <si>
    <t>- Nyilatkozat az önkormányzat gazdasági társaságokban lévő érdekeltségeiről (társaság neve, önkormányzat tulajdoni része %-ban, összegben)</t>
  </si>
  <si>
    <t>- Az önkormányzat által működtetett intézmények listája</t>
  </si>
  <si>
    <t>- Az önkormányzat tulajdonosi részesedésével működtetett vállalkozások listája</t>
  </si>
  <si>
    <t>- Képviselőtestületi határozat a finanszírozás igénybe vételéről és visszafizetéséről, a hiteldíj és járulékok megfizetésére és a finanszírozás futamideje alatti költségvetésekbe való betervezésére vonatkozó kötelezettségvállalásról, a biztosítékok felajánlásáról. (Amennyiben nem szükséges a jóváhagyásuk a beszerzéshez, kérjük, az erre vonatkozó belső előírást csatolják az anyaghoz.)</t>
  </si>
  <si>
    <t>- Amennyiben jogszabály előírja: az „Önkormányzati Előirányzat-gazdálkodási Modul” (ÖNEGM) rendszerén keresztül lekérdezett és kinyomtatott adatszolgáltatásnak az adott beruházásra vonatkozó adatlapja (az önkormányzat által – aláírással bélyegzővel – hitelesítve).</t>
  </si>
  <si>
    <t>A Magyarország gazdasági stabilitásáról szóló 2011. évi CXCIV. törvény szerint a kormány előzetes hozzájárulása szükséges olyan beruházások esetén is, amelyeket ugyan nem kormányzati szektorba sorolt szervezet hajt végre (azaz nem szerepel a kormányzati szektorba sorolt szervezetek aktuális listáján), azonban a szervezet egy vagy több önkormányzat 100%-os tulajdonában van.
A kérelmet a legnagyobb tulajdoni hányaddal rendelkező önkormányzatnak kell benyújtania. (Egyenlő részesedések esetén az önkormányzatok megegyeznek, hogy melyikük nyújtja be.)</t>
  </si>
  <si>
    <t>Tehát minden olyen esetben szükséges az önkormányzat által – az „Önkormányzati Előirányzat-gazdálkodási Modul” (ÖNEGM) rendszerén keresztül – lekérdezett és kinyomtatott adatszolgáltatásnak az adott beruházásra vonatkozó adatlapja (az önkormányzat által – aláírással bélyegzővel – hitelesítve), amennyiben az szerepel az ÖNEGM listán.</t>
  </si>
  <si>
    <t>Ha az adott beruházás nem szerepel a listán, vagy a fenti kivétel szabályozásnak nem felel meg az adott ügylet, akkor a kormányzati hozzájárulásról szóló határozat száma és a közzétételt tartalmazó közlöny évét, számát szükséges beadni.</t>
  </si>
  <si>
    <t>- Nyilatkozat arról, hogy az önkormányzat hitelfelvétele nem esik törvényi korlátozás alá - 2011. évi CXCIV.tv.10.§.(3) bekezdés</t>
  </si>
  <si>
    <t>11. Jogszabályi előírások figyelembe vétele mellett számított adósságszolgálati fedezeti mutató</t>
  </si>
  <si>
    <t>- Belföldi természetes személy személyazonosító igazolványa (személyi igazolványa) és lakcímet igazoló hatósági igazolvány lakcímet tartalmazó oldala, vagy útlevele és lakcímet igazoló hatósági igazolvány lakcímet tartalmazó oldala, vagy kártyás vezetői engedélye és lakcímet igazoló hatósági igazolvány lakcímet tartalmazó oldala,
- Külföldi természetes személy útlevele, személyazonosító igazolványa, feltéve, hogy az magyarországi tartózkodásra jogosít, vagy érvényes tartózkodási engedélye másolatai, valamint a külföldi lakcímet igazoló okirat másolata.</t>
  </si>
  <si>
    <r>
      <t xml:space="preserve">► </t>
    </r>
    <r>
      <rPr>
        <b/>
        <sz val="6"/>
        <rFont val="Arial"/>
        <family val="2"/>
        <charset val="238"/>
      </rPr>
      <t>Amennyiben egészségügyi intézmény:</t>
    </r>
    <r>
      <rPr>
        <sz val="6"/>
        <rFont val="Arial"/>
        <family val="2"/>
        <charset val="238"/>
      </rPr>
      <t xml:space="preserve">
- Nemzeti Népegészségügyi Központ engedélyének másolata (ha a tevékenységhez szükséges).
- OEP vagy MEP szerződés másolata (ha szerződéses viszonyban áll velük).</t>
    </r>
  </si>
  <si>
    <r>
      <t>►</t>
    </r>
    <r>
      <rPr>
        <b/>
        <sz val="6"/>
        <rFont val="Arial"/>
        <family val="2"/>
        <charset val="238"/>
      </rPr>
      <t xml:space="preserve"> Költségvetési intézmény esetén:</t>
    </r>
    <r>
      <rPr>
        <sz val="6"/>
        <rFont val="Arial"/>
        <family val="2"/>
        <charset val="238"/>
      </rPr>
      <t xml:space="preserve">
Előző 2 teljes üzleti év (auditált) beszámolója kiegészítő mellékletekkel (amennyiben van, könyvvizsgálói jelentéssel) együtt, és azok teljesítésével kapcsolatos adatszolgáltatáshoz rendszeresített űrlap (98-as űrlap – Előirányzatok és azok teljesítésével kapcsolatos adatszolgáltatás; 80-as űrlap – Költségvetési jelentés)</t>
    </r>
  </si>
  <si>
    <t>- Alapító okirat és módosításai + végzések másolata (aláírásra jogosult által aláírt)
- Bírósági nyilvántartásba vételről szóló határozat
- 30 napnál nem régebbi NAV adóigazolás (papír alapú vagy elektronikus), amennyiben nem szerepel a NAV köztartozásmentes adatbázisában
- Külföldi lakóhellyel rendelkező személy esetén kiemelt közszereplői nyilatkozat.
- Az utolsó két lezárt gazdasági év beszámolója (ez készülhet a 479/2016. (XII. 28.) Korm. rendelet szerint)
- Közhasznú, kiemelten közhasznú alapítvány, egyesület esetén közhasznúvá nyilvánítás igazolása</t>
  </si>
  <si>
    <t>Finanszírozóhoz benyújtandó további dokumentumok Önkormányzat esetén</t>
  </si>
  <si>
    <t>Az önkormányzat gazdálkodására vonatkozó dokumentumok:</t>
  </si>
  <si>
    <t>Az adatokat E Ft-ban
kérjük megadni</t>
  </si>
  <si>
    <t>Mobiltelefonszáma (Ügyfélkapu regisztráció alapja):</t>
  </si>
  <si>
    <t>Amennyiben még nincs Merkantil Ügyfélkapu regisztrációja, az általános adatoknál megadott mobiltelefonszámmal fog tudni regisztrálni.</t>
  </si>
  <si>
    <t>a vállalkozás teljes neve:</t>
  </si>
  <si>
    <t>székhelye:</t>
  </si>
  <si>
    <t>adószáma:</t>
  </si>
  <si>
    <t>cégjegyzékszáma:</t>
  </si>
  <si>
    <t>cégjegyzésre jogosult törvényes vagy szervezeti képviselő(k) (név, beosztás):</t>
  </si>
  <si>
    <t>Ügyfél aláírása</t>
  </si>
  <si>
    <t>Előttünk, mint tanúk előtt (jogi személy esetén nem szükséges):</t>
  </si>
  <si>
    <t>Tanú 1.</t>
  </si>
  <si>
    <t>Tanú 2.</t>
  </si>
  <si>
    <t>Aláírás:</t>
  </si>
  <si>
    <t>Név:</t>
  </si>
  <si>
    <t>Lakcím:</t>
  </si>
  <si>
    <t>202_ …….. havi (eFt)
év közi főkönyvi 
kivonat szerint</t>
  </si>
  <si>
    <t>v5.1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</si>
</sst>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lt;=999999999]\(##\)\ ###\-##\-##;[&lt;=6999999999]0#\ \(##\)###\-##\-##;#\ \(##\)\ ###\-##\-##"/>
  </numFmts>
  <fonts count="36"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9"/>
      <name val="Arial"/>
      <family val="2"/>
      <charset val="238"/>
    </font>
    <font>
      <sz val="7"/>
      <color indexed="10"/>
      <name val="Arial"/>
      <family val="2"/>
      <charset val="238"/>
    </font>
    <font>
      <sz val="10"/>
      <name val="Arial"/>
      <family val="2"/>
      <charset val="238"/>
    </font>
    <font>
      <u/>
      <sz val="10"/>
      <color theme="10"/>
      <name val="Arial"/>
      <family val="2"/>
      <charset val="238"/>
    </font>
    <font>
      <b/>
      <sz val="8"/>
      <name val="Arial"/>
      <family val="2"/>
      <charset val="238"/>
    </font>
    <font>
      <b/>
      <sz val="8"/>
      <color theme="0"/>
      <name val="Arial"/>
      <family val="2"/>
      <charset val="238"/>
    </font>
    <font>
      <b/>
      <sz val="9"/>
      <name val="Arial"/>
      <family val="2"/>
      <charset val="238"/>
    </font>
    <font>
      <u/>
      <sz val="8"/>
      <color theme="10"/>
      <name val="Arial"/>
      <family val="2"/>
      <charset val="238"/>
    </font>
    <font>
      <strike/>
      <sz val="6"/>
      <color rgb="FFFF0000"/>
      <name val="Arial"/>
      <family val="2"/>
      <charset val="238"/>
    </font>
    <font>
      <sz val="8"/>
      <color rgb="FFFF0000"/>
      <name val="Arial"/>
      <family val="2"/>
      <charset val="238"/>
    </font>
    <font>
      <b/>
      <sz val="10"/>
      <name val="Arial"/>
      <family val="2"/>
      <charset val="238"/>
    </font>
    <font>
      <u/>
      <sz val="9"/>
      <color theme="10"/>
      <name val="Arial"/>
      <family val="2"/>
      <charset val="238"/>
    </font>
    <font>
      <b/>
      <i/>
      <sz val="8"/>
      <name val="Arial"/>
      <family val="2"/>
      <charset val="238"/>
    </font>
    <font>
      <i/>
      <sz val="7"/>
      <name val="Arial"/>
      <family val="2"/>
      <charset val="238"/>
    </font>
    <font>
      <sz val="7"/>
      <color rgb="FFFF0000"/>
      <name val="Arial"/>
      <family val="2"/>
      <charset val="238"/>
    </font>
    <font>
      <sz val="9"/>
      <color indexed="81"/>
      <name val="Tahoma"/>
      <family val="2"/>
      <charset val="238"/>
    </font>
    <font>
      <b/>
      <sz val="9"/>
      <color indexed="81"/>
      <name val="Tahoma"/>
      <family val="2"/>
      <charset val="238"/>
    </font>
    <font>
      <b/>
      <sz val="7.8"/>
      <name val="Arial"/>
      <family val="2"/>
      <charset val="238"/>
    </font>
    <font>
      <strike/>
      <sz val="6"/>
      <name val="Arial"/>
      <family val="2"/>
      <charset val="238"/>
    </font>
    <font>
      <i/>
      <sz val="8"/>
      <name val="Arial"/>
      <family val="2"/>
      <charset val="238"/>
    </font>
    <font>
      <b/>
      <sz val="9"/>
      <color theme="0"/>
      <name val="Arial"/>
      <family val="2"/>
      <charset val="238"/>
    </font>
    <font>
      <b/>
      <sz val="7"/>
      <color indexed="81"/>
      <name val="Arial"/>
      <family val="2"/>
      <charset val="238"/>
    </font>
    <font>
      <sz val="9"/>
      <name val="Calibri"/>
      <family val="2"/>
      <charset val="238"/>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623">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Protection="1">
      <protection hidden="1"/>
    </xf>
    <xf numFmtId="0" fontId="7" fillId="2" borderId="0" xfId="0" applyFont="1" applyFill="1" applyProtection="1">
      <protection hidden="1"/>
    </xf>
    <xf numFmtId="0" fontId="2" fillId="2" borderId="0" xfId="0" applyFont="1" applyFill="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9"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1" fillId="2" borderId="12" xfId="0" applyFont="1" applyFill="1" applyBorder="1" applyProtection="1">
      <protection hidden="1"/>
    </xf>
    <xf numFmtId="0" fontId="1" fillId="2" borderId="0" xfId="0" applyFont="1" applyFill="1" applyProtection="1">
      <protection hidden="1"/>
    </xf>
    <xf numFmtId="0" fontId="1" fillId="2" borderId="13" xfId="0" applyFont="1" applyFill="1" applyBorder="1" applyProtection="1">
      <protection hidden="1"/>
    </xf>
    <xf numFmtId="0" fontId="1" fillId="2" borderId="14" xfId="0" applyFont="1" applyFill="1" applyBorder="1" applyProtection="1">
      <protection hidden="1"/>
    </xf>
    <xf numFmtId="0" fontId="1" fillId="2" borderId="15"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0" fontId="1" fillId="2" borderId="18" xfId="0" applyFont="1" applyFill="1" applyBorder="1" applyProtection="1">
      <protection hidden="1"/>
    </xf>
    <xf numFmtId="0" fontId="1" fillId="2" borderId="19" xfId="0" applyFont="1" applyFill="1" applyBorder="1" applyProtection="1">
      <protection hidden="1"/>
    </xf>
    <xf numFmtId="0" fontId="4" fillId="2" borderId="0" xfId="0" applyFont="1" applyFill="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6" fillId="2" borderId="0" xfId="0" applyFont="1" applyFill="1" applyAlignment="1" applyProtection="1">
      <alignment horizontal="left" vertical="top"/>
      <protection hidden="1"/>
    </xf>
    <xf numFmtId="0" fontId="4" fillId="2" borderId="0" xfId="0" applyFont="1" applyFill="1" applyAlignment="1" applyProtection="1">
      <alignment horizontal="left" vertical="top" wrapText="1"/>
      <protection hidden="1"/>
    </xf>
    <xf numFmtId="0" fontId="5" fillId="4" borderId="20" xfId="0" applyFont="1" applyFill="1" applyBorder="1" applyProtection="1">
      <protection hidden="1"/>
    </xf>
    <xf numFmtId="0" fontId="4" fillId="2" borderId="21" xfId="0" applyFont="1" applyFill="1" applyBorder="1" applyProtection="1">
      <protection hidden="1"/>
    </xf>
    <xf numFmtId="0" fontId="4" fillId="2" borderId="22" xfId="0" applyFont="1" applyFill="1" applyBorder="1" applyProtection="1">
      <protection hidden="1"/>
    </xf>
    <xf numFmtId="0" fontId="8" fillId="2" borderId="2" xfId="0" applyFont="1" applyFill="1" applyBorder="1" applyProtection="1">
      <protection hidden="1"/>
    </xf>
    <xf numFmtId="0" fontId="8" fillId="2" borderId="3" xfId="0" applyFont="1" applyFill="1" applyBorder="1" applyProtection="1">
      <protection hidden="1"/>
    </xf>
    <xf numFmtId="0" fontId="5" fillId="4" borderId="4" xfId="0" applyFont="1" applyFill="1" applyBorder="1" applyProtection="1">
      <protection hidden="1"/>
    </xf>
    <xf numFmtId="0" fontId="8" fillId="2" borderId="5" xfId="0" applyFont="1" applyFill="1" applyBorder="1" applyProtection="1">
      <protection hidden="1"/>
    </xf>
    <xf numFmtId="0" fontId="8" fillId="2" borderId="23" xfId="0" applyFont="1" applyFill="1" applyBorder="1" applyProtection="1">
      <protection hidden="1"/>
    </xf>
    <xf numFmtId="0" fontId="5" fillId="2" borderId="12" xfId="0" applyFont="1" applyFill="1" applyBorder="1" applyProtection="1">
      <protection hidden="1"/>
    </xf>
    <xf numFmtId="0" fontId="8" fillId="2" borderId="0" xfId="0" applyFont="1" applyFill="1" applyProtection="1">
      <protection hidden="1"/>
    </xf>
    <xf numFmtId="0" fontId="8" fillId="2" borderId="7" xfId="0" applyFont="1" applyFill="1" applyBorder="1" applyProtection="1">
      <protection hidden="1"/>
    </xf>
    <xf numFmtId="0" fontId="8" fillId="2" borderId="13" xfId="0" applyFont="1" applyFill="1" applyBorder="1" applyProtection="1">
      <protection hidden="1"/>
    </xf>
    <xf numFmtId="0" fontId="4" fillId="2" borderId="24" xfId="0" applyFont="1" applyFill="1" applyBorder="1" applyProtection="1">
      <protection hidden="1"/>
    </xf>
    <xf numFmtId="0" fontId="4" fillId="2" borderId="18" xfId="0" applyFont="1" applyFill="1" applyBorder="1" applyProtection="1">
      <protection hidden="1"/>
    </xf>
    <xf numFmtId="0" fontId="4" fillId="2" borderId="17" xfId="0" applyFont="1" applyFill="1" applyBorder="1" applyProtection="1">
      <protection hidden="1"/>
    </xf>
    <xf numFmtId="0" fontId="8" fillId="2" borderId="17" xfId="0" applyFont="1" applyFill="1" applyBorder="1" applyProtection="1">
      <protection hidden="1"/>
    </xf>
    <xf numFmtId="0" fontId="4" fillId="2" borderId="25" xfId="0" applyFont="1" applyFill="1" applyBorder="1" applyProtection="1">
      <protection hidden="1"/>
    </xf>
    <xf numFmtId="0" fontId="4" fillId="2" borderId="5" xfId="0" applyFont="1" applyFill="1" applyBorder="1" applyProtection="1">
      <protection hidden="1"/>
    </xf>
    <xf numFmtId="0" fontId="4" fillId="2" borderId="23" xfId="0" applyFont="1" applyFill="1" applyBorder="1" applyProtection="1">
      <protection hidden="1"/>
    </xf>
    <xf numFmtId="0" fontId="6" fillId="2" borderId="12" xfId="0" applyFont="1" applyFill="1" applyBorder="1" applyAlignment="1" applyProtection="1">
      <alignment vertical="top" wrapText="1"/>
      <protection hidden="1"/>
    </xf>
    <xf numFmtId="0" fontId="6" fillId="2" borderId="0" xfId="0" applyFont="1" applyFill="1" applyAlignment="1" applyProtection="1">
      <alignment vertical="top" wrapText="1"/>
      <protection hidden="1"/>
    </xf>
    <xf numFmtId="0" fontId="6" fillId="2" borderId="0" xfId="0" applyFont="1" applyFill="1" applyAlignment="1" applyProtection="1">
      <alignment horizontal="left" vertical="top" wrapText="1"/>
      <protection hidden="1"/>
    </xf>
    <xf numFmtId="0" fontId="6" fillId="2" borderId="0" xfId="0" applyFont="1" applyFill="1" applyAlignment="1" applyProtection="1">
      <alignment vertical="top"/>
      <protection hidden="1"/>
    </xf>
    <xf numFmtId="0" fontId="1" fillId="2" borderId="26" xfId="0" applyFont="1" applyFill="1" applyBorder="1" applyProtection="1">
      <protection hidden="1"/>
    </xf>
    <xf numFmtId="0" fontId="1" fillId="2" borderId="27" xfId="0" applyFont="1" applyFill="1" applyBorder="1" applyProtection="1">
      <protection hidden="1"/>
    </xf>
    <xf numFmtId="0" fontId="1" fillId="2" borderId="28" xfId="0" applyFont="1" applyFill="1" applyBorder="1" applyProtection="1">
      <protection hidden="1"/>
    </xf>
    <xf numFmtId="0" fontId="1" fillId="2" borderId="29" xfId="0" applyFont="1" applyFill="1" applyBorder="1" applyProtection="1">
      <protection hidden="1"/>
    </xf>
    <xf numFmtId="0" fontId="8" fillId="2" borderId="21" xfId="0" applyFont="1" applyFill="1" applyBorder="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8" fillId="2" borderId="6" xfId="0" applyFont="1" applyFill="1" applyBorder="1" applyProtection="1">
      <protection hidden="1"/>
    </xf>
    <xf numFmtId="0" fontId="1" fillId="2" borderId="30" xfId="0" applyFont="1" applyFill="1" applyBorder="1" applyAlignment="1" applyProtection="1">
      <alignment vertical="center"/>
      <protection hidden="1"/>
    </xf>
    <xf numFmtId="0" fontId="1" fillId="2" borderId="31" xfId="0" applyFont="1" applyFill="1" applyBorder="1" applyAlignment="1" applyProtection="1">
      <alignment vertical="center"/>
      <protection hidden="1"/>
    </xf>
    <xf numFmtId="0" fontId="1" fillId="2" borderId="32" xfId="0" applyFont="1" applyFill="1" applyBorder="1" applyAlignment="1" applyProtection="1">
      <alignment vertical="center"/>
      <protection hidden="1"/>
    </xf>
    <xf numFmtId="0" fontId="1" fillId="2" borderId="33" xfId="0" applyFont="1" applyFill="1" applyBorder="1" applyAlignment="1" applyProtection="1">
      <alignment vertical="center"/>
      <protection hidden="1"/>
    </xf>
    <xf numFmtId="0" fontId="6" fillId="2" borderId="13" xfId="0" applyFont="1" applyFill="1" applyBorder="1" applyAlignment="1" applyProtection="1">
      <alignment vertical="top" wrapText="1"/>
      <protection hidden="1"/>
    </xf>
    <xf numFmtId="0" fontId="0" fillId="2" borderId="12" xfId="0" applyFill="1" applyBorder="1" applyAlignment="1" applyProtection="1">
      <alignment vertical="top" wrapText="1"/>
      <protection hidden="1"/>
    </xf>
    <xf numFmtId="0" fontId="0" fillId="2" borderId="0" xfId="0" applyFill="1" applyAlignment="1" applyProtection="1">
      <alignment vertical="top" wrapText="1"/>
      <protection hidden="1"/>
    </xf>
    <xf numFmtId="0" fontId="0" fillId="2" borderId="13" xfId="0" applyFill="1" applyBorder="1" applyAlignment="1" applyProtection="1">
      <alignment vertical="top" wrapText="1"/>
      <protection hidden="1"/>
    </xf>
    <xf numFmtId="0" fontId="1" fillId="2" borderId="9" xfId="0" applyFont="1" applyFill="1" applyBorder="1" applyAlignment="1" applyProtection="1">
      <alignment horizontal="center"/>
      <protection hidden="1"/>
    </xf>
    <xf numFmtId="0" fontId="1" fillId="2" borderId="16" xfId="0" applyFont="1" applyFill="1" applyBorder="1" applyAlignment="1" applyProtection="1">
      <alignment horizontal="center"/>
      <protection hidden="1"/>
    </xf>
    <xf numFmtId="0" fontId="1" fillId="2" borderId="7" xfId="0" applyFont="1" applyFill="1" applyBorder="1" applyAlignment="1" applyProtection="1">
      <alignment horizontal="center" wrapText="1"/>
      <protection hidden="1"/>
    </xf>
    <xf numFmtId="0" fontId="0" fillId="0" borderId="34" xfId="0" applyBorder="1" applyProtection="1">
      <protection hidden="1"/>
    </xf>
    <xf numFmtId="0" fontId="0" fillId="0" borderId="35" xfId="0" applyBorder="1"/>
    <xf numFmtId="0" fontId="0" fillId="0" borderId="36" xfId="0" applyBorder="1"/>
    <xf numFmtId="0" fontId="0" fillId="2" borderId="34" xfId="0" applyFill="1" applyBorder="1" applyProtection="1">
      <protection hidden="1"/>
    </xf>
    <xf numFmtId="0" fontId="0" fillId="2" borderId="36" xfId="0" applyFill="1" applyBorder="1" applyAlignment="1" applyProtection="1">
      <alignment horizontal="right"/>
      <protection hidden="1"/>
    </xf>
    <xf numFmtId="0" fontId="11" fillId="2" borderId="21" xfId="0" applyFont="1" applyFill="1" applyBorder="1" applyProtection="1">
      <protection hidden="1"/>
    </xf>
    <xf numFmtId="0" fontId="11" fillId="2" borderId="2" xfId="0" applyFont="1" applyFill="1" applyBorder="1" applyProtection="1">
      <protection hidden="1"/>
    </xf>
    <xf numFmtId="0" fontId="1" fillId="2" borderId="24" xfId="0" applyFont="1" applyFill="1" applyBorder="1" applyProtection="1">
      <protection hidden="1"/>
    </xf>
    <xf numFmtId="0" fontId="1" fillId="2" borderId="10" xfId="0" applyFont="1" applyFill="1" applyBorder="1" applyAlignment="1" applyProtection="1">
      <alignment horizontal="left"/>
      <protection hidden="1"/>
    </xf>
    <xf numFmtId="0" fontId="1" fillId="2" borderId="12" xfId="0" applyFont="1" applyFill="1" applyBorder="1" applyAlignment="1" applyProtection="1">
      <alignment horizontal="left" vertical="top" wrapText="1"/>
      <protection hidden="1"/>
    </xf>
    <xf numFmtId="0" fontId="1" fillId="2" borderId="13" xfId="0" applyFont="1" applyFill="1" applyBorder="1" applyAlignment="1" applyProtection="1">
      <alignment horizontal="left" vertical="top" wrapText="1"/>
      <protection hidden="1"/>
    </xf>
    <xf numFmtId="0" fontId="8" fillId="2" borderId="10" xfId="0" applyFont="1" applyFill="1" applyBorder="1" applyProtection="1">
      <protection hidden="1"/>
    </xf>
    <xf numFmtId="0" fontId="8" fillId="2" borderId="26" xfId="0" applyFont="1" applyFill="1" applyBorder="1" applyProtection="1">
      <protection hidden="1"/>
    </xf>
    <xf numFmtId="0" fontId="0" fillId="0" borderId="17" xfId="0" applyBorder="1" applyProtection="1">
      <protection hidden="1"/>
    </xf>
    <xf numFmtId="0" fontId="8" fillId="2" borderId="17" xfId="0" applyFont="1" applyFill="1" applyBorder="1" applyAlignment="1" applyProtection="1">
      <alignment horizontal="left"/>
      <protection hidden="1"/>
    </xf>
    <xf numFmtId="0" fontId="8" fillId="2" borderId="17" xfId="0" applyFont="1" applyFill="1" applyBorder="1" applyAlignment="1" applyProtection="1">
      <alignment horizontal="center"/>
      <protection hidden="1"/>
    </xf>
    <xf numFmtId="0" fontId="8" fillId="2" borderId="21" xfId="0" applyFont="1" applyFill="1" applyBorder="1" applyAlignment="1" applyProtection="1">
      <alignment horizontal="left"/>
      <protection hidden="1"/>
    </xf>
    <xf numFmtId="0" fontId="8" fillId="2" borderId="21" xfId="0" applyFont="1" applyFill="1" applyBorder="1" applyAlignment="1" applyProtection="1">
      <alignment horizontal="center"/>
      <protection hidden="1"/>
    </xf>
    <xf numFmtId="0" fontId="0" fillId="3" borderId="34" xfId="0" applyFill="1" applyBorder="1" applyProtection="1">
      <protection hidden="1"/>
    </xf>
    <xf numFmtId="0" fontId="0" fillId="3" borderId="35" xfId="0" applyFill="1" applyBorder="1" applyProtection="1">
      <protection hidden="1"/>
    </xf>
    <xf numFmtId="0" fontId="0" fillId="3" borderId="36" xfId="0" applyFill="1" applyBorder="1" applyProtection="1">
      <protection hidden="1"/>
    </xf>
    <xf numFmtId="0" fontId="14" fillId="2" borderId="0" xfId="0" applyFont="1" applyFill="1" applyProtection="1">
      <protection hidden="1"/>
    </xf>
    <xf numFmtId="0" fontId="14" fillId="2" borderId="7" xfId="0" applyFont="1" applyFill="1" applyBorder="1" applyProtection="1">
      <protection hidden="1"/>
    </xf>
    <xf numFmtId="0" fontId="0" fillId="0" borderId="35" xfId="0" applyBorder="1" applyProtection="1">
      <protection hidden="1"/>
    </xf>
    <xf numFmtId="0" fontId="0" fillId="0" borderId="36" xfId="0" applyBorder="1" applyProtection="1">
      <protection hidden="1"/>
    </xf>
    <xf numFmtId="0" fontId="14" fillId="2" borderId="17" xfId="0" applyFont="1" applyFill="1" applyBorder="1" applyProtection="1">
      <protection hidden="1"/>
    </xf>
    <xf numFmtId="0" fontId="1" fillId="2" borderId="37" xfId="0" applyFont="1" applyFill="1" applyBorder="1" applyProtection="1">
      <protection hidden="1"/>
    </xf>
    <xf numFmtId="0" fontId="14" fillId="2" borderId="27" xfId="0" applyFont="1" applyFill="1" applyBorder="1" applyProtection="1">
      <protection hidden="1"/>
    </xf>
    <xf numFmtId="0" fontId="14" fillId="2" borderId="14" xfId="0" applyFont="1" applyFill="1" applyBorder="1" applyProtection="1">
      <protection hidden="1"/>
    </xf>
    <xf numFmtId="0" fontId="8" fillId="2" borderId="12" xfId="0" applyFont="1" applyFill="1" applyBorder="1" applyProtection="1">
      <protection hidden="1"/>
    </xf>
    <xf numFmtId="0" fontId="1" fillId="2" borderId="38" xfId="0" applyFont="1" applyFill="1" applyBorder="1" applyProtection="1">
      <protection hidden="1"/>
    </xf>
    <xf numFmtId="0" fontId="1" fillId="2" borderId="39" xfId="0" applyFont="1" applyFill="1" applyBorder="1" applyProtection="1">
      <protection hidden="1"/>
    </xf>
    <xf numFmtId="0" fontId="1" fillId="2" borderId="40" xfId="0" applyFont="1" applyFill="1" applyBorder="1" applyProtection="1">
      <protection hidden="1"/>
    </xf>
    <xf numFmtId="0" fontId="1" fillId="2" borderId="41" xfId="0" applyFont="1" applyFill="1" applyBorder="1" applyProtection="1">
      <protection hidden="1"/>
    </xf>
    <xf numFmtId="0" fontId="8" fillId="2" borderId="20" xfId="0" applyFont="1" applyFill="1" applyBorder="1" applyProtection="1">
      <protection hidden="1"/>
    </xf>
    <xf numFmtId="0" fontId="8" fillId="2" borderId="16" xfId="0" applyFont="1" applyFill="1" applyBorder="1" applyProtection="1">
      <protection hidden="1"/>
    </xf>
    <xf numFmtId="0" fontId="15" fillId="0" borderId="0" xfId="0" applyFont="1" applyProtection="1">
      <protection hidden="1"/>
    </xf>
    <xf numFmtId="0" fontId="8" fillId="2" borderId="9" xfId="0" applyFont="1" applyFill="1" applyBorder="1" applyProtection="1">
      <protection hidden="1"/>
    </xf>
    <xf numFmtId="0" fontId="8" fillId="2" borderId="14" xfId="0" applyFont="1" applyFill="1" applyBorder="1" applyProtection="1">
      <protection hidden="1"/>
    </xf>
    <xf numFmtId="0" fontId="11" fillId="2" borderId="29" xfId="0" applyFont="1" applyFill="1" applyBorder="1" applyProtection="1">
      <protection hidden="1"/>
    </xf>
    <xf numFmtId="0" fontId="0" fillId="0" borderId="17" xfId="0" applyBorder="1" applyAlignment="1" applyProtection="1">
      <alignment horizontal="left"/>
      <protection hidden="1"/>
    </xf>
    <xf numFmtId="0" fontId="8" fillId="2" borderId="18" xfId="0" applyFont="1" applyFill="1" applyBorder="1" applyProtection="1">
      <protection hidden="1"/>
    </xf>
    <xf numFmtId="0" fontId="4" fillId="2" borderId="0" xfId="0" applyFont="1" applyFill="1" applyAlignment="1" applyProtection="1">
      <alignment horizontal="left" wrapText="1"/>
      <protection hidden="1"/>
    </xf>
    <xf numFmtId="0" fontId="4" fillId="2" borderId="0" xfId="0" applyFont="1" applyFill="1" applyAlignment="1">
      <alignment horizontal="left"/>
    </xf>
    <xf numFmtId="0" fontId="17" fillId="2" borderId="7" xfId="0" applyFont="1" applyFill="1" applyBorder="1" applyAlignment="1" applyProtection="1">
      <alignment wrapText="1"/>
      <protection hidden="1"/>
    </xf>
    <xf numFmtId="0" fontId="4" fillId="2" borderId="8" xfId="0" applyFont="1" applyFill="1" applyBorder="1" applyAlignment="1" applyProtection="1">
      <alignment horizontal="left" wrapText="1"/>
      <protection hidden="1"/>
    </xf>
    <xf numFmtId="0" fontId="17" fillId="2" borderId="0" xfId="0" applyFont="1" applyFill="1" applyAlignment="1" applyProtection="1">
      <alignment wrapText="1"/>
      <protection hidden="1"/>
    </xf>
    <xf numFmtId="0" fontId="0" fillId="0" borderId="12" xfId="0" applyBorder="1" applyProtection="1">
      <protection hidden="1"/>
    </xf>
    <xf numFmtId="0" fontId="0" fillId="0" borderId="16" xfId="0" applyBorder="1" applyProtection="1">
      <protection hidden="1"/>
    </xf>
    <xf numFmtId="0" fontId="19" fillId="0" borderId="17" xfId="0" applyFont="1" applyBorder="1" applyProtection="1">
      <protection hidden="1"/>
    </xf>
    <xf numFmtId="0" fontId="17" fillId="0" borderId="17" xfId="0" applyFont="1" applyBorder="1" applyProtection="1">
      <protection hidden="1"/>
    </xf>
    <xf numFmtId="0" fontId="1" fillId="2" borderId="0" xfId="0" applyFont="1" applyFill="1" applyAlignment="1" applyProtection="1">
      <alignment horizontal="left"/>
      <protection hidden="1"/>
    </xf>
    <xf numFmtId="0" fontId="1" fillId="2" borderId="0" xfId="0" applyFont="1" applyFill="1" applyAlignment="1" applyProtection="1">
      <alignment horizontal="right"/>
      <protection hidden="1"/>
    </xf>
    <xf numFmtId="0" fontId="13" fillId="2" borderId="0" xfId="0" applyFont="1" applyFill="1" applyAlignment="1" applyProtection="1">
      <alignment horizontal="center" vertical="center" wrapText="1"/>
      <protection hidden="1"/>
    </xf>
    <xf numFmtId="0" fontId="1" fillId="2" borderId="61" xfId="0" applyFont="1" applyFill="1" applyBorder="1" applyProtection="1">
      <protection hidden="1"/>
    </xf>
    <xf numFmtId="0" fontId="1" fillId="0" borderId="0" xfId="0" applyFont="1" applyAlignment="1" applyProtection="1">
      <alignment horizontal="center"/>
      <protection hidden="1"/>
    </xf>
    <xf numFmtId="0" fontId="1" fillId="0" borderId="0" xfId="0" applyFont="1" applyAlignment="1" applyProtection="1">
      <alignment horizontal="center" wrapText="1"/>
      <protection hidden="1"/>
    </xf>
    <xf numFmtId="0" fontId="4" fillId="2" borderId="16" xfId="0" applyFont="1" applyFill="1" applyBorder="1" applyAlignment="1" applyProtection="1">
      <alignment wrapText="1"/>
      <protection hidden="1"/>
    </xf>
    <xf numFmtId="0" fontId="4" fillId="2" borderId="17" xfId="0" applyFont="1" applyFill="1" applyBorder="1" applyAlignment="1" applyProtection="1">
      <alignment wrapText="1"/>
      <protection hidden="1"/>
    </xf>
    <xf numFmtId="0" fontId="4" fillId="2" borderId="13" xfId="0" applyFont="1" applyFill="1" applyBorder="1" applyAlignment="1" applyProtection="1">
      <alignment horizontal="left" wrapText="1"/>
      <protection hidden="1"/>
    </xf>
    <xf numFmtId="0" fontId="1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7" fillId="2" borderId="17" xfId="0" applyFont="1" applyFill="1" applyBorder="1" applyAlignment="1" applyProtection="1">
      <alignment horizontal="center" wrapText="1"/>
      <protection hidden="1"/>
    </xf>
    <xf numFmtId="0" fontId="19" fillId="0" borderId="0" xfId="0" applyFont="1" applyProtection="1">
      <protection hidden="1"/>
    </xf>
    <xf numFmtId="0" fontId="17" fillId="0" borderId="0" xfId="0" applyFont="1" applyProtection="1">
      <protection hidden="1"/>
    </xf>
    <xf numFmtId="0" fontId="17" fillId="2" borderId="0" xfId="0" applyFont="1" applyFill="1" applyAlignment="1" applyProtection="1">
      <alignment horizontal="center" wrapText="1"/>
      <protection hidden="1"/>
    </xf>
    <xf numFmtId="0" fontId="23" fillId="5" borderId="12" xfId="0" applyFont="1" applyFill="1" applyBorder="1" applyAlignment="1" applyProtection="1">
      <alignment horizontal="left"/>
      <protection hidden="1"/>
    </xf>
    <xf numFmtId="0" fontId="4" fillId="5" borderId="0" xfId="0" applyFont="1" applyFill="1" applyAlignment="1" applyProtection="1">
      <alignment horizontal="left" wrapText="1"/>
      <protection hidden="1"/>
    </xf>
    <xf numFmtId="0" fontId="15" fillId="5" borderId="0" xfId="0" applyFont="1" applyFill="1" applyProtection="1">
      <protection hidden="1"/>
    </xf>
    <xf numFmtId="0" fontId="4" fillId="5" borderId="0" xfId="0" applyFont="1" applyFill="1" applyAlignment="1" applyProtection="1">
      <alignment wrapText="1"/>
      <protection hidden="1"/>
    </xf>
    <xf numFmtId="0" fontId="17" fillId="5" borderId="15" xfId="0" applyFont="1" applyFill="1" applyBorder="1" applyAlignment="1" applyProtection="1">
      <alignment wrapText="1"/>
      <protection hidden="1"/>
    </xf>
    <xf numFmtId="0" fontId="0" fillId="5" borderId="0" xfId="0" applyFill="1" applyProtection="1">
      <protection hidden="1"/>
    </xf>
    <xf numFmtId="0" fontId="1" fillId="5" borderId="0" xfId="0" applyFont="1" applyFill="1" applyProtection="1">
      <protection hidden="1"/>
    </xf>
    <xf numFmtId="0" fontId="4" fillId="5" borderId="13" xfId="0" applyFont="1" applyFill="1" applyBorder="1" applyAlignment="1" applyProtection="1">
      <alignment horizontal="left" wrapText="1"/>
      <protection hidden="1"/>
    </xf>
    <xf numFmtId="0" fontId="0" fillId="6" borderId="0" xfId="0" applyFill="1"/>
    <xf numFmtId="0" fontId="1" fillId="6" borderId="1" xfId="0" applyFont="1" applyFill="1" applyBorder="1" applyProtection="1">
      <protection hidden="1"/>
    </xf>
    <xf numFmtId="0" fontId="0" fillId="6" borderId="2" xfId="0" applyFill="1" applyBorder="1" applyProtection="1">
      <protection hidden="1"/>
    </xf>
    <xf numFmtId="0" fontId="0" fillId="6" borderId="2" xfId="0" applyFill="1" applyBorder="1"/>
    <xf numFmtId="0" fontId="4" fillId="6" borderId="0" xfId="0" applyFont="1" applyFill="1" applyAlignment="1">
      <alignment horizontal="right"/>
    </xf>
    <xf numFmtId="0" fontId="22" fillId="2" borderId="0" xfId="0" applyFont="1" applyFill="1" applyAlignment="1" applyProtection="1">
      <alignment horizontal="left" wrapText="1"/>
      <protection hidden="1"/>
    </xf>
    <xf numFmtId="0" fontId="22" fillId="2" borderId="0" xfId="0" applyFont="1" applyFill="1" applyAlignment="1" applyProtection="1">
      <alignment horizontal="left"/>
      <protection hidden="1"/>
    </xf>
    <xf numFmtId="0" fontId="4" fillId="0" borderId="0" xfId="0" applyFont="1" applyAlignment="1">
      <alignment vertical="center"/>
    </xf>
    <xf numFmtId="0" fontId="15" fillId="0" borderId="17" xfId="0" applyFont="1" applyBorder="1" applyProtection="1">
      <protection hidden="1"/>
    </xf>
    <xf numFmtId="0" fontId="17" fillId="5" borderId="65" xfId="0" applyFont="1" applyFill="1" applyBorder="1" applyAlignment="1" applyProtection="1">
      <alignment horizontal="center" wrapText="1"/>
      <protection hidden="1"/>
    </xf>
    <xf numFmtId="0" fontId="17" fillId="5" borderId="65" xfId="0" applyFont="1" applyFill="1" applyBorder="1" applyAlignment="1" applyProtection="1">
      <alignment wrapText="1"/>
      <protection hidden="1"/>
    </xf>
    <xf numFmtId="0" fontId="1" fillId="5" borderId="65" xfId="0" applyFont="1" applyFill="1" applyBorder="1" applyProtection="1">
      <protection hidden="1"/>
    </xf>
    <xf numFmtId="0" fontId="4" fillId="5" borderId="66" xfId="0" applyFont="1" applyFill="1" applyBorder="1" applyAlignment="1" applyProtection="1">
      <alignment horizontal="left" wrapText="1"/>
      <protection hidden="1"/>
    </xf>
    <xf numFmtId="0" fontId="17" fillId="5" borderId="0" xfId="0" applyFont="1" applyFill="1" applyAlignment="1" applyProtection="1">
      <alignment horizontal="center" wrapText="1"/>
      <protection hidden="1"/>
    </xf>
    <xf numFmtId="0" fontId="17" fillId="5" borderId="0" xfId="0" applyFont="1" applyFill="1" applyAlignment="1" applyProtection="1">
      <alignment wrapText="1"/>
      <protection hidden="1"/>
    </xf>
    <xf numFmtId="0" fontId="17" fillId="5" borderId="64" xfId="0" applyFont="1" applyFill="1" applyBorder="1" applyAlignment="1" applyProtection="1">
      <alignment horizontal="left"/>
      <protection hidden="1"/>
    </xf>
    <xf numFmtId="0" fontId="17" fillId="5" borderId="12" xfId="0" applyFont="1" applyFill="1" applyBorder="1" applyAlignment="1" applyProtection="1">
      <alignment horizontal="left"/>
      <protection hidden="1"/>
    </xf>
    <xf numFmtId="0" fontId="17" fillId="5" borderId="66" xfId="0" applyFont="1" applyFill="1" applyBorder="1" applyAlignment="1" applyProtection="1">
      <alignment wrapText="1"/>
      <protection hidden="1"/>
    </xf>
    <xf numFmtId="0" fontId="1" fillId="2" borderId="10" xfId="0" applyFont="1" applyFill="1" applyBorder="1"/>
    <xf numFmtId="0" fontId="1" fillId="2" borderId="10" xfId="0" applyFont="1" applyFill="1" applyBorder="1" applyAlignment="1">
      <alignment horizontal="left"/>
    </xf>
    <xf numFmtId="0" fontId="0" fillId="0" borderId="10" xfId="0" applyBorder="1"/>
    <xf numFmtId="0" fontId="0" fillId="2" borderId="0" xfId="0" applyFill="1" applyAlignment="1" applyProtection="1">
      <alignment horizontal="center"/>
      <protection hidden="1"/>
    </xf>
    <xf numFmtId="0" fontId="15" fillId="0" borderId="36" xfId="0" applyFont="1" applyBorder="1"/>
    <xf numFmtId="0" fontId="17" fillId="4" borderId="1" xfId="0" applyFont="1" applyFill="1" applyBorder="1" applyProtection="1">
      <protection hidden="1"/>
    </xf>
    <xf numFmtId="0" fontId="15" fillId="4" borderId="2" xfId="0" applyFont="1" applyFill="1" applyBorder="1" applyProtection="1">
      <protection hidden="1"/>
    </xf>
    <xf numFmtId="0" fontId="15" fillId="4" borderId="3" xfId="0" applyFont="1" applyFill="1" applyBorder="1" applyProtection="1">
      <protection hidden="1"/>
    </xf>
    <xf numFmtId="0" fontId="17" fillId="2" borderId="20" xfId="0" applyFont="1" applyFill="1" applyBorder="1" applyProtection="1">
      <protection hidden="1"/>
    </xf>
    <xf numFmtId="0" fontId="1" fillId="2" borderId="21" xfId="0" applyFont="1" applyFill="1" applyBorder="1" applyAlignment="1" applyProtection="1">
      <alignment horizontal="left"/>
      <protection hidden="1"/>
    </xf>
    <xf numFmtId="0" fontId="1" fillId="2" borderId="4" xfId="0" applyFont="1" applyFill="1" applyBorder="1" applyProtection="1">
      <protection hidden="1"/>
    </xf>
    <xf numFmtId="0" fontId="1" fillId="2" borderId="29" xfId="0" applyFont="1" applyFill="1" applyBorder="1"/>
    <xf numFmtId="0" fontId="15" fillId="2" borderId="0" xfId="0" applyFont="1" applyFill="1" applyProtection="1">
      <protection hidden="1"/>
    </xf>
    <xf numFmtId="0" fontId="17" fillId="2" borderId="4" xfId="0" applyFont="1" applyFill="1" applyBorder="1" applyAlignment="1" applyProtection="1">
      <alignment horizontal="left"/>
      <protection hidden="1"/>
    </xf>
    <xf numFmtId="0" fontId="4" fillId="2" borderId="5" xfId="0" applyFont="1" applyFill="1" applyBorder="1" applyAlignment="1" applyProtection="1">
      <alignment horizontal="left"/>
      <protection hidden="1"/>
    </xf>
    <xf numFmtId="0" fontId="4" fillId="0" borderId="5" xfId="0" applyFont="1" applyBorder="1" applyProtection="1">
      <protection hidden="1"/>
    </xf>
    <xf numFmtId="0" fontId="17" fillId="2" borderId="5" xfId="0" applyFont="1" applyFill="1" applyBorder="1" applyProtection="1">
      <protection hidden="1"/>
    </xf>
    <xf numFmtId="0" fontId="17" fillId="2" borderId="12" xfId="0" applyFont="1" applyFill="1" applyBorder="1" applyAlignment="1" applyProtection="1">
      <alignment horizontal="left"/>
      <protection hidden="1"/>
    </xf>
    <xf numFmtId="0" fontId="4" fillId="2" borderId="0" xfId="0" applyFont="1" applyFill="1" applyAlignment="1" applyProtection="1">
      <alignment horizontal="left"/>
      <protection hidden="1"/>
    </xf>
    <xf numFmtId="0" fontId="6" fillId="2" borderId="70" xfId="0" applyFont="1" applyFill="1" applyBorder="1" applyAlignment="1" applyProtection="1">
      <alignment vertical="top"/>
      <protection hidden="1"/>
    </xf>
    <xf numFmtId="0" fontId="6" fillId="2" borderId="0" xfId="0" applyFont="1" applyFill="1" applyAlignment="1" applyProtection="1">
      <alignment vertical="center"/>
      <protection hidden="1"/>
    </xf>
    <xf numFmtId="0" fontId="6" fillId="2" borderId="27" xfId="0" applyFont="1" applyFill="1" applyBorder="1" applyAlignment="1" applyProtection="1">
      <alignment vertical="top"/>
      <protection hidden="1"/>
    </xf>
    <xf numFmtId="0" fontId="4" fillId="2" borderId="70" xfId="0" applyFont="1" applyFill="1" applyBorder="1" applyProtection="1">
      <protection hidden="1"/>
    </xf>
    <xf numFmtId="0" fontId="4" fillId="0" borderId="0" xfId="0" applyFont="1" applyProtection="1">
      <protection hidden="1"/>
    </xf>
    <xf numFmtId="0" fontId="6" fillId="2" borderId="33"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14" xfId="0" applyFont="1" applyFill="1" applyBorder="1" applyAlignment="1" applyProtection="1">
      <alignment vertical="top"/>
      <protection hidden="1"/>
    </xf>
    <xf numFmtId="0" fontId="11" fillId="2" borderId="16"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 fillId="0" borderId="0" xfId="0" applyFont="1" applyAlignment="1">
      <alignment vertical="center"/>
    </xf>
    <xf numFmtId="0" fontId="11" fillId="2" borderId="13" xfId="0" applyFont="1" applyFill="1" applyBorder="1" applyAlignment="1" applyProtection="1">
      <alignment horizontal="center" vertical="center" wrapText="1"/>
      <protection hidden="1"/>
    </xf>
    <xf numFmtId="0" fontId="6" fillId="2" borderId="0" xfId="0" applyFont="1" applyFill="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4" fillId="2" borderId="0" xfId="0" applyFont="1" applyFill="1" applyAlignment="1" applyProtection="1">
      <alignment horizontal="right"/>
      <protection hidden="1"/>
    </xf>
    <xf numFmtId="0" fontId="11" fillId="2" borderId="5" xfId="0" applyFont="1" applyFill="1" applyBorder="1" applyProtection="1">
      <protection hidden="1"/>
    </xf>
    <xf numFmtId="0" fontId="6" fillId="2" borderId="12" xfId="0" applyFont="1" applyFill="1" applyBorder="1" applyAlignment="1" applyProtection="1">
      <alignment horizontal="left" vertical="center" wrapText="1"/>
      <protection hidden="1"/>
    </xf>
    <xf numFmtId="0" fontId="1" fillId="2" borderId="5" xfId="0" applyFont="1" applyFill="1" applyBorder="1" applyAlignment="1" applyProtection="1">
      <alignment vertical="center"/>
      <protection hidden="1"/>
    </xf>
    <xf numFmtId="0" fontId="1" fillId="2" borderId="7" xfId="0" applyFont="1" applyFill="1" applyBorder="1" applyAlignment="1" applyProtection="1">
      <alignment vertical="center"/>
      <protection hidden="1"/>
    </xf>
    <xf numFmtId="0" fontId="0" fillId="0" borderId="10" xfId="0" applyBorder="1" applyProtection="1">
      <protection hidden="1"/>
    </xf>
    <xf numFmtId="0" fontId="27" fillId="2" borderId="10" xfId="0" applyFont="1" applyFill="1" applyBorder="1" applyProtection="1">
      <protection hidden="1"/>
    </xf>
    <xf numFmtId="0" fontId="22" fillId="2" borderId="10" xfId="0" applyFont="1" applyFill="1" applyBorder="1" applyProtection="1">
      <protection hidden="1"/>
    </xf>
    <xf numFmtId="0" fontId="15" fillId="2" borderId="2" xfId="0" applyFont="1" applyFill="1" applyBorder="1" applyProtection="1">
      <protection hidden="1"/>
    </xf>
    <xf numFmtId="0" fontId="15" fillId="0" borderId="0" xfId="0" applyFont="1" applyAlignment="1">
      <alignment horizontal="right" vertical="center"/>
    </xf>
    <xf numFmtId="0" fontId="15" fillId="0" borderId="0" xfId="0" applyFont="1"/>
    <xf numFmtId="0" fontId="4" fillId="2" borderId="0" xfId="0" applyFont="1" applyFill="1" applyAlignment="1" applyProtection="1">
      <alignment vertical="center"/>
      <protection hidden="1"/>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0" borderId="0" xfId="0" applyFont="1" applyAlignment="1" applyProtection="1">
      <alignment vertical="center"/>
      <protection hidden="1"/>
    </xf>
    <xf numFmtId="0" fontId="4" fillId="2" borderId="0" xfId="0" applyFont="1" applyFill="1" applyAlignment="1">
      <alignment vertical="center"/>
    </xf>
    <xf numFmtId="0" fontId="15" fillId="0" borderId="0" xfId="0" applyFont="1" applyAlignment="1" applyProtection="1">
      <alignment vertical="center"/>
      <protection hidden="1"/>
    </xf>
    <xf numFmtId="0" fontId="13" fillId="2" borderId="0" xfId="0" applyFont="1" applyFill="1" applyAlignment="1" applyProtection="1">
      <alignment vertical="center"/>
      <protection hidden="1"/>
    </xf>
    <xf numFmtId="0" fontId="6" fillId="2" borderId="0" xfId="0" applyFont="1" applyFill="1" applyAlignment="1">
      <alignment horizontal="center" vertical="center"/>
    </xf>
    <xf numFmtId="0" fontId="6" fillId="2" borderId="0" xfId="0" applyFont="1" applyFill="1" applyAlignment="1">
      <alignment vertical="center"/>
    </xf>
    <xf numFmtId="0" fontId="35" fillId="0" borderId="72" xfId="0" applyFont="1" applyBorder="1" applyAlignment="1">
      <alignment horizontal="left" vertical="center" wrapText="1"/>
    </xf>
    <xf numFmtId="0" fontId="35" fillId="0" borderId="71" xfId="0" applyFont="1" applyBorder="1" applyAlignment="1">
      <alignment horizontal="left" vertical="center" wrapText="1"/>
    </xf>
    <xf numFmtId="0" fontId="35" fillId="0" borderId="29" xfId="0" applyFont="1" applyBorder="1" applyAlignment="1" applyProtection="1">
      <alignment horizontal="center" vertical="center" wrapText="1"/>
      <protection hidden="1"/>
    </xf>
    <xf numFmtId="0" fontId="35" fillId="0" borderId="10" xfId="0" applyFont="1" applyBorder="1" applyAlignment="1" applyProtection="1">
      <alignment horizontal="center" vertical="center" wrapText="1"/>
      <protection hidden="1"/>
    </xf>
    <xf numFmtId="0" fontId="35" fillId="0" borderId="11" xfId="0" applyFont="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locked="0" hidden="1"/>
    </xf>
    <xf numFmtId="0" fontId="6" fillId="2" borderId="2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35" fillId="0" borderId="77" xfId="0" applyFont="1" applyBorder="1" applyAlignment="1">
      <alignment horizontal="left" vertical="center" wrapText="1"/>
    </xf>
    <xf numFmtId="0" fontId="35" fillId="0" borderId="78" xfId="0" applyFont="1" applyBorder="1" applyAlignment="1">
      <alignment horizontal="left" vertical="center" wrapText="1"/>
    </xf>
    <xf numFmtId="0" fontId="35" fillId="0" borderId="63"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6" fillId="2" borderId="71"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164" fontId="13" fillId="2" borderId="71" xfId="0" applyNumberFormat="1" applyFont="1" applyFill="1" applyBorder="1" applyAlignment="1">
      <alignment horizontal="center" vertical="center" wrapText="1"/>
    </xf>
    <xf numFmtId="164" fontId="13" fillId="2" borderId="73" xfId="0" applyNumberFormat="1" applyFont="1" applyFill="1" applyBorder="1" applyAlignment="1">
      <alignment horizontal="center" vertical="center" wrapText="1"/>
    </xf>
    <xf numFmtId="0" fontId="35" fillId="0" borderId="74" xfId="0" applyFont="1" applyBorder="1" applyAlignment="1">
      <alignment horizontal="left" vertical="center" wrapText="1"/>
    </xf>
    <xf numFmtId="0" fontId="35" fillId="0" borderId="75" xfId="0" applyFont="1" applyBorder="1" applyAlignment="1">
      <alignment horizontal="left" vertical="center" wrapText="1"/>
    </xf>
    <xf numFmtId="0" fontId="35" fillId="0" borderId="75" xfId="0" applyFont="1" applyBorder="1" applyAlignment="1" applyProtection="1">
      <alignment horizontal="center" vertical="center" wrapText="1"/>
      <protection hidden="1"/>
    </xf>
    <xf numFmtId="0" fontId="35" fillId="0" borderId="76" xfId="0" applyFont="1" applyBorder="1" applyAlignment="1" applyProtection="1">
      <alignment horizontal="center" vertical="center" wrapText="1"/>
      <protection hidden="1"/>
    </xf>
    <xf numFmtId="0" fontId="35" fillId="0" borderId="71" xfId="0" applyFont="1" applyBorder="1" applyAlignment="1" applyProtection="1">
      <alignment horizontal="center" vertical="center" wrapText="1"/>
      <protection hidden="1"/>
    </xf>
    <xf numFmtId="0" fontId="35" fillId="0" borderId="73" xfId="0" applyFont="1" applyBorder="1" applyAlignment="1" applyProtection="1">
      <alignment horizontal="center" vertical="center" wrapText="1"/>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3" fontId="4" fillId="2" borderId="71" xfId="0" applyNumberFormat="1" applyFont="1" applyFill="1" applyBorder="1" applyAlignment="1" applyProtection="1">
      <alignment horizontal="center" vertical="center" wrapText="1"/>
      <protection locked="0"/>
    </xf>
    <xf numFmtId="3" fontId="4" fillId="2" borderId="73" xfId="0"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6"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left" vertical="center" wrapText="1"/>
      <protection hidden="1"/>
    </xf>
    <xf numFmtId="0" fontId="1" fillId="2" borderId="19" xfId="0" applyFont="1" applyFill="1" applyBorder="1" applyAlignment="1" applyProtection="1">
      <alignment horizontal="left" vertical="center" wrapText="1"/>
      <protection hidden="1"/>
    </xf>
    <xf numFmtId="0" fontId="33" fillId="4" borderId="20" xfId="0" applyFont="1" applyFill="1" applyBorder="1" applyAlignment="1" applyProtection="1">
      <alignment horizontal="center"/>
      <protection hidden="1"/>
    </xf>
    <xf numFmtId="0" fontId="33" fillId="4" borderId="21" xfId="0" applyFont="1" applyFill="1" applyBorder="1" applyAlignment="1" applyProtection="1">
      <alignment horizontal="center"/>
      <protection hidden="1"/>
    </xf>
    <xf numFmtId="0" fontId="1" fillId="2" borderId="12"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0" fontId="1" fillId="2" borderId="13" xfId="0" applyFont="1" applyFill="1" applyBorder="1" applyAlignment="1" applyProtection="1">
      <alignment horizontal="left" vertical="center" wrapText="1"/>
      <protection hidden="1"/>
    </xf>
    <xf numFmtId="0" fontId="1" fillId="2" borderId="12" xfId="0" quotePrefix="1" applyFont="1" applyFill="1" applyBorder="1" applyAlignment="1" applyProtection="1">
      <alignment horizontal="left" vertical="center" wrapText="1"/>
      <protection hidden="1"/>
    </xf>
    <xf numFmtId="0" fontId="1" fillId="2" borderId="9" xfId="0" applyFont="1" applyFill="1" applyBorder="1" applyAlignment="1" applyProtection="1">
      <alignment horizontal="center" vertical="center" wrapText="1"/>
      <protection hidden="1"/>
    </xf>
    <xf numFmtId="0" fontId="1" fillId="2" borderId="0" xfId="0" quotePrefix="1" applyFont="1" applyFill="1" applyAlignment="1" applyProtection="1">
      <alignment horizontal="left" vertical="center" wrapText="1"/>
      <protection hidden="1"/>
    </xf>
    <xf numFmtId="0" fontId="1" fillId="2" borderId="13" xfId="0" quotePrefix="1" applyFont="1" applyFill="1" applyBorder="1" applyAlignment="1" applyProtection="1">
      <alignment horizontal="left" vertical="center" wrapText="1"/>
      <protection hidden="1"/>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21" xfId="0" applyFont="1" applyFill="1" applyBorder="1" applyAlignment="1" applyProtection="1">
      <alignment horizontal="center"/>
      <protection locked="0"/>
    </xf>
    <xf numFmtId="0" fontId="1" fillId="2" borderId="11" xfId="0" applyFont="1" applyFill="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 fillId="2" borderId="71" xfId="0" applyFont="1" applyFill="1" applyBorder="1" applyAlignment="1" applyProtection="1">
      <alignment horizontal="center" vertical="center" wrapText="1"/>
      <protection hidden="1"/>
    </xf>
    <xf numFmtId="0" fontId="1" fillId="2" borderId="72" xfId="0" applyFont="1" applyFill="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17" fillId="2" borderId="6" xfId="0" applyFont="1" applyFill="1" applyBorder="1" applyAlignment="1" applyProtection="1">
      <alignment horizontal="center" wrapText="1"/>
      <protection hidden="1"/>
    </xf>
    <xf numFmtId="0" fontId="17" fillId="2" borderId="7" xfId="0" applyFont="1" applyFill="1" applyBorder="1" applyAlignment="1" applyProtection="1">
      <alignment horizontal="center" wrapText="1"/>
      <protection hidden="1"/>
    </xf>
    <xf numFmtId="0" fontId="17" fillId="0" borderId="29" xfId="0" applyFont="1" applyBorder="1" applyAlignment="1" applyProtection="1">
      <alignment horizontal="center" wrapText="1"/>
      <protection locked="0"/>
    </xf>
    <xf numFmtId="0" fontId="17" fillId="0" borderId="26" xfId="0" applyFont="1" applyBorder="1" applyAlignment="1" applyProtection="1">
      <alignment horizontal="center" wrapText="1"/>
      <protection locked="0"/>
    </xf>
    <xf numFmtId="0" fontId="23" fillId="5" borderId="15" xfId="0" applyFont="1" applyFill="1" applyBorder="1" applyAlignment="1" applyProtection="1">
      <alignment horizontal="center" wrapText="1"/>
      <protection hidden="1"/>
    </xf>
    <xf numFmtId="0" fontId="15" fillId="5" borderId="15" xfId="0" applyFont="1" applyFill="1" applyBorder="1" applyAlignment="1" applyProtection="1">
      <alignment horizontal="center" wrapText="1"/>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1" fillId="0" borderId="30" xfId="0" applyFont="1" applyBorder="1" applyAlignment="1" applyProtection="1">
      <alignment horizontal="center" wrapText="1"/>
      <protection locked="0"/>
    </xf>
    <xf numFmtId="0" fontId="1" fillId="0" borderId="15"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7" fillId="2" borderId="67" xfId="0" applyFont="1" applyFill="1" applyBorder="1" applyAlignment="1" applyProtection="1">
      <alignment horizontal="center" wrapText="1"/>
      <protection hidden="1"/>
    </xf>
    <xf numFmtId="0" fontId="17" fillId="2" borderId="68" xfId="0" applyFont="1" applyFill="1" applyBorder="1" applyAlignment="1" applyProtection="1">
      <alignment horizontal="center" wrapText="1"/>
      <protection hidden="1"/>
    </xf>
    <xf numFmtId="0" fontId="17" fillId="2" borderId="68" xfId="0" applyFont="1" applyFill="1" applyBorder="1" applyAlignment="1" applyProtection="1">
      <alignment horizontal="center" wrapText="1"/>
      <protection locked="0"/>
    </xf>
    <xf numFmtId="14" fontId="17" fillId="2" borderId="68" xfId="0" applyNumberFormat="1" applyFont="1" applyFill="1" applyBorder="1" applyAlignment="1" applyProtection="1">
      <alignment horizontal="center" wrapText="1"/>
      <protection locked="0"/>
    </xf>
    <xf numFmtId="14" fontId="17" fillId="2" borderId="69" xfId="0" applyNumberFormat="1" applyFont="1" applyFill="1" applyBorder="1" applyAlignment="1" applyProtection="1">
      <alignment horizontal="center" wrapText="1"/>
      <protection locked="0"/>
    </xf>
    <xf numFmtId="0" fontId="17" fillId="2" borderId="0" xfId="0" applyFont="1" applyFill="1" applyAlignment="1" applyProtection="1">
      <alignment horizontal="center" wrapText="1"/>
      <protection hidden="1"/>
    </xf>
    <xf numFmtId="0" fontId="17" fillId="2" borderId="27" xfId="0" applyFont="1" applyFill="1" applyBorder="1" applyAlignment="1" applyProtection="1">
      <alignment horizontal="center" wrapText="1"/>
      <protection hidden="1"/>
    </xf>
    <xf numFmtId="0" fontId="12" fillId="0" borderId="12" xfId="0" applyFont="1" applyBorder="1" applyAlignment="1" applyProtection="1">
      <alignment horizontal="left"/>
      <protection hidden="1"/>
    </xf>
    <xf numFmtId="0" fontId="12" fillId="0" borderId="0" xfId="0" applyFont="1" applyAlignment="1" applyProtection="1">
      <alignment horizontal="left"/>
      <protection hidden="1"/>
    </xf>
    <xf numFmtId="0" fontId="12" fillId="0" borderId="13" xfId="0" applyFont="1" applyBorder="1" applyAlignment="1" applyProtection="1">
      <alignment horizontal="left"/>
      <protection hidden="1"/>
    </xf>
    <xf numFmtId="0" fontId="24" fillId="2" borderId="7" xfId="1" applyFont="1" applyFill="1" applyBorder="1" applyAlignment="1" applyProtection="1">
      <alignment horizontal="center" wrapText="1"/>
      <protection locked="0"/>
    </xf>
    <xf numFmtId="0" fontId="17" fillId="2" borderId="12" xfId="0" applyFont="1" applyFill="1" applyBorder="1" applyAlignment="1" applyProtection="1">
      <alignment horizontal="center" wrapText="1"/>
      <protection hidden="1"/>
    </xf>
    <xf numFmtId="0" fontId="25" fillId="0" borderId="29" xfId="0" applyFont="1" applyBorder="1" applyAlignment="1" applyProtection="1">
      <alignment horizontal="center" wrapText="1"/>
      <protection locked="0"/>
    </xf>
    <xf numFmtId="0" fontId="25" fillId="0" borderId="10" xfId="0" applyFont="1" applyBorder="1" applyAlignment="1" applyProtection="1">
      <alignment horizontal="center" wrapText="1"/>
      <protection locked="0"/>
    </xf>
    <xf numFmtId="0" fontId="25" fillId="0" borderId="26" xfId="0" applyFont="1" applyBorder="1" applyAlignment="1" applyProtection="1">
      <alignment horizontal="center" wrapText="1"/>
      <protection locked="0"/>
    </xf>
    <xf numFmtId="0" fontId="4" fillId="2" borderId="22"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17" fillId="2" borderId="0" xfId="0" applyFont="1" applyFill="1" applyAlignment="1" applyProtection="1">
      <alignment horizontal="left"/>
      <protection hidden="1"/>
    </xf>
    <xf numFmtId="0" fontId="19" fillId="2" borderId="30" xfId="0" applyFont="1" applyFill="1" applyBorder="1" applyAlignment="1" applyProtection="1">
      <alignment horizontal="left" vertical="top"/>
      <protection hidden="1"/>
    </xf>
    <xf numFmtId="0" fontId="19" fillId="2" borderId="15" xfId="0" applyFont="1" applyFill="1" applyBorder="1" applyAlignment="1" applyProtection="1">
      <alignment horizontal="left" vertical="top"/>
      <protection hidden="1"/>
    </xf>
    <xf numFmtId="0" fontId="19" fillId="2" borderId="28" xfId="0" applyFont="1" applyFill="1" applyBorder="1" applyAlignment="1" applyProtection="1">
      <alignment horizontal="left" vertical="top"/>
      <protection hidden="1"/>
    </xf>
    <xf numFmtId="0" fontId="6" fillId="2" borderId="70" xfId="0" applyFont="1" applyFill="1" applyBorder="1" applyAlignment="1" applyProtection="1">
      <alignment horizontal="left" vertical="top" wrapText="1"/>
      <protection hidden="1"/>
    </xf>
    <xf numFmtId="0" fontId="6" fillId="2" borderId="0" xfId="0" applyFont="1" applyFill="1" applyAlignment="1" applyProtection="1">
      <alignment horizontal="left" vertical="top" wrapText="1"/>
      <protection hidden="1"/>
    </xf>
    <xf numFmtId="0" fontId="6" fillId="2" borderId="27" xfId="0" applyFont="1" applyFill="1" applyBorder="1" applyAlignment="1" applyProtection="1">
      <alignment horizontal="left" vertical="top" wrapText="1"/>
      <protection hidden="1"/>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15" fillId="5" borderId="10" xfId="0" applyFont="1" applyFill="1" applyBorder="1" applyAlignment="1" applyProtection="1">
      <alignment horizontal="center" wrapText="1"/>
      <protection hidden="1"/>
    </xf>
    <xf numFmtId="0" fontId="18" fillId="4" borderId="1" xfId="0" applyFont="1" applyFill="1" applyBorder="1" applyAlignment="1" applyProtection="1">
      <alignment horizontal="left"/>
      <protection hidden="1"/>
    </xf>
    <xf numFmtId="0" fontId="18" fillId="4" borderId="2" xfId="0" applyFont="1" applyFill="1" applyBorder="1" applyAlignment="1" applyProtection="1">
      <alignment horizontal="left"/>
      <protection hidden="1"/>
    </xf>
    <xf numFmtId="0" fontId="18" fillId="4" borderId="3" xfId="0" applyFont="1" applyFill="1" applyBorder="1" applyAlignment="1" applyProtection="1">
      <alignment horizontal="left"/>
      <protection hidden="1"/>
    </xf>
    <xf numFmtId="0" fontId="17" fillId="2" borderId="29" xfId="0" applyFont="1" applyFill="1" applyBorder="1" applyAlignment="1" applyProtection="1">
      <alignment horizontal="center" wrapText="1"/>
      <protection locked="0"/>
    </xf>
    <xf numFmtId="0" fontId="17" fillId="2" borderId="10" xfId="0" applyFont="1" applyFill="1" applyBorder="1" applyAlignment="1" applyProtection="1">
      <alignment horizontal="center" wrapText="1"/>
      <protection locked="0"/>
    </xf>
    <xf numFmtId="0" fontId="17" fillId="2" borderId="26" xfId="0" applyFont="1" applyFill="1" applyBorder="1" applyAlignment="1" applyProtection="1">
      <alignment horizontal="center" wrapText="1"/>
      <protection locked="0"/>
    </xf>
    <xf numFmtId="0" fontId="17" fillId="2" borderId="12" xfId="0" applyFont="1" applyFill="1" applyBorder="1" applyAlignment="1" applyProtection="1">
      <alignment horizontal="left" vertical="center" wrapText="1"/>
      <protection hidden="1"/>
    </xf>
    <xf numFmtId="0" fontId="17" fillId="2" borderId="0" xfId="0" applyFont="1" applyFill="1" applyAlignment="1" applyProtection="1">
      <alignment horizontal="left" vertical="center" wrapText="1"/>
      <protection hidden="1"/>
    </xf>
    <xf numFmtId="0" fontId="6" fillId="2" borderId="12" xfId="0" quotePrefix="1" applyFont="1" applyFill="1" applyBorder="1" applyAlignment="1" applyProtection="1">
      <alignment horizontal="left" vertical="center" wrapText="1"/>
      <protection hidden="1"/>
    </xf>
    <xf numFmtId="0" fontId="6" fillId="2" borderId="0" xfId="0" quotePrefix="1" applyFont="1" applyFill="1" applyAlignment="1" applyProtection="1">
      <alignment horizontal="left" vertical="center" wrapText="1"/>
      <protection hidden="1"/>
    </xf>
    <xf numFmtId="0" fontId="6" fillId="2" borderId="13" xfId="0" quotePrefix="1"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wrapText="1"/>
      <protection hidden="1"/>
    </xf>
    <xf numFmtId="0" fontId="4" fillId="2" borderId="0" xfId="0" applyFont="1" applyFill="1" applyAlignment="1" applyProtection="1">
      <alignment horizontal="left" wrapText="1"/>
      <protection hidden="1"/>
    </xf>
    <xf numFmtId="0" fontId="4" fillId="2" borderId="13" xfId="0" applyFont="1" applyFill="1" applyBorder="1" applyAlignment="1" applyProtection="1">
      <alignment horizontal="left" wrapText="1"/>
      <protection hidden="1"/>
    </xf>
    <xf numFmtId="0" fontId="17" fillId="2" borderId="0" xfId="0" applyFont="1" applyFill="1" applyAlignment="1" applyProtection="1">
      <alignment horizontal="left" wrapText="1"/>
      <protection hidden="1"/>
    </xf>
    <xf numFmtId="0" fontId="17" fillId="0" borderId="0" xfId="0" applyFont="1" applyAlignment="1" applyProtection="1">
      <alignment horizontal="left"/>
      <protection hidden="1"/>
    </xf>
    <xf numFmtId="0" fontId="1" fillId="2" borderId="46"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30"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4" fillId="2" borderId="17" xfId="0" applyFont="1" applyFill="1" applyBorder="1" applyAlignment="1" applyProtection="1">
      <alignment horizontal="left"/>
      <protection locked="0"/>
    </xf>
    <xf numFmtId="0" fontId="12" fillId="2" borderId="4" xfId="0" applyFont="1" applyFill="1" applyBorder="1" applyAlignment="1" applyProtection="1">
      <alignment horizontal="left" vertical="top" wrapText="1" readingOrder="1"/>
      <protection hidden="1"/>
    </xf>
    <xf numFmtId="0" fontId="6" fillId="2" borderId="5" xfId="0" applyFont="1" applyFill="1" applyBorder="1" applyAlignment="1" applyProtection="1">
      <alignment horizontal="left" vertical="top" wrapText="1" readingOrder="1"/>
      <protection hidden="1"/>
    </xf>
    <xf numFmtId="0" fontId="6" fillId="2" borderId="23" xfId="0" applyFont="1" applyFill="1" applyBorder="1" applyAlignment="1" applyProtection="1">
      <alignment horizontal="left" vertical="top" wrapText="1" readingOrder="1"/>
      <protection hidden="1"/>
    </xf>
    <xf numFmtId="0" fontId="6" fillId="2" borderId="12" xfId="0" applyFont="1" applyFill="1" applyBorder="1" applyAlignment="1" applyProtection="1">
      <alignment horizontal="left" vertical="top" wrapText="1" readingOrder="1"/>
      <protection hidden="1"/>
    </xf>
    <xf numFmtId="0" fontId="6" fillId="2" borderId="0" xfId="0" applyFont="1" applyFill="1" applyAlignment="1" applyProtection="1">
      <alignment horizontal="left" vertical="top" wrapText="1" readingOrder="1"/>
      <protection hidden="1"/>
    </xf>
    <xf numFmtId="0" fontId="6" fillId="2" borderId="13" xfId="0" applyFont="1" applyFill="1" applyBorder="1" applyAlignment="1" applyProtection="1">
      <alignment horizontal="left" vertical="top" wrapText="1" readingOrder="1"/>
      <protection hidden="1"/>
    </xf>
    <xf numFmtId="0" fontId="6" fillId="2" borderId="0" xfId="0" applyFont="1" applyFill="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top" wrapText="1"/>
      <protection hidden="1"/>
    </xf>
    <xf numFmtId="0" fontId="6" fillId="2" borderId="13" xfId="0" applyFont="1" applyFill="1" applyBorder="1" applyAlignment="1" applyProtection="1">
      <alignment horizontal="left" vertical="top" wrapText="1"/>
      <protection hidden="1"/>
    </xf>
    <xf numFmtId="0" fontId="6" fillId="2" borderId="12" xfId="0" applyFont="1" applyFill="1" applyBorder="1" applyAlignment="1" applyProtection="1">
      <alignment horizontal="left" vertical="top" wrapText="1"/>
      <protection hidden="1"/>
    </xf>
    <xf numFmtId="0" fontId="6" fillId="2" borderId="12"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left" vertical="top" wrapText="1"/>
      <protection hidden="1"/>
    </xf>
    <xf numFmtId="0" fontId="6" fillId="2" borderId="13" xfId="0" quotePrefix="1" applyFont="1" applyFill="1" applyBorder="1" applyAlignment="1" applyProtection="1">
      <alignment horizontal="left" vertical="top" wrapText="1"/>
      <protection hidden="1"/>
    </xf>
    <xf numFmtId="0" fontId="1" fillId="2" borderId="0" xfId="0" applyFont="1" applyFill="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31"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1" fillId="2" borderId="32"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2" borderId="11" xfId="0" applyFont="1" applyFill="1" applyBorder="1" applyAlignment="1" applyProtection="1">
      <alignment horizontal="center"/>
      <protection locked="0"/>
    </xf>
    <xf numFmtId="0" fontId="11" fillId="2" borderId="5" xfId="0" applyFont="1" applyFill="1" applyBorder="1" applyAlignment="1" applyProtection="1">
      <alignment horizontal="left" vertical="center" wrapText="1"/>
      <protection hidden="1"/>
    </xf>
    <xf numFmtId="0" fontId="1" fillId="2" borderId="5" xfId="0" applyFont="1" applyFill="1" applyBorder="1" applyAlignment="1" applyProtection="1">
      <alignment horizontal="left" vertical="center" wrapText="1"/>
      <protection hidden="1"/>
    </xf>
    <xf numFmtId="0" fontId="1" fillId="2" borderId="23"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 fillId="2" borderId="8" xfId="0" applyFont="1" applyFill="1" applyBorder="1" applyAlignment="1" applyProtection="1">
      <alignment horizontal="left" vertical="center" wrapText="1"/>
      <protection hidden="1"/>
    </xf>
    <xf numFmtId="0" fontId="1" fillId="2" borderId="45" xfId="0" applyFont="1" applyFill="1" applyBorder="1" applyAlignment="1" applyProtection="1">
      <alignment horizontal="center" vertical="center"/>
      <protection locked="0"/>
    </xf>
    <xf numFmtId="3" fontId="13" fillId="2" borderId="31" xfId="0" applyNumberFormat="1" applyFont="1" applyFill="1" applyBorder="1" applyAlignment="1" applyProtection="1">
      <alignment horizontal="center" vertical="center"/>
      <protection locked="0"/>
    </xf>
    <xf numFmtId="3" fontId="13" fillId="2" borderId="48" xfId="0" applyNumberFormat="1" applyFont="1" applyFill="1" applyBorder="1" applyAlignment="1" applyProtection="1">
      <alignment horizontal="center" vertical="center"/>
      <protection locked="0"/>
    </xf>
    <xf numFmtId="3" fontId="13" fillId="2" borderId="49" xfId="0" applyNumberFormat="1"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3" fontId="13" fillId="2" borderId="50"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left"/>
      <protection locked="0" hidden="1"/>
    </xf>
    <xf numFmtId="0" fontId="0" fillId="2" borderId="3" xfId="0" applyFill="1" applyBorder="1" applyAlignment="1" applyProtection="1">
      <alignment horizontal="left"/>
      <protection locked="0" hidden="1"/>
    </xf>
    <xf numFmtId="0" fontId="15" fillId="2" borderId="10" xfId="0" applyFont="1" applyFill="1" applyBorder="1" applyAlignment="1" applyProtection="1">
      <alignment horizontal="left"/>
      <protection locked="0" hidden="1"/>
    </xf>
    <xf numFmtId="0" fontId="15" fillId="2" borderId="11" xfId="0" applyFont="1" applyFill="1" applyBorder="1" applyAlignment="1" applyProtection="1">
      <alignment horizontal="left"/>
      <protection locked="0" hidden="1"/>
    </xf>
    <xf numFmtId="0" fontId="15" fillId="2" borderId="15" xfId="0" applyFont="1" applyFill="1" applyBorder="1" applyAlignment="1" applyProtection="1">
      <alignment horizontal="left" vertical="center"/>
      <protection locked="0" hidden="1"/>
    </xf>
    <xf numFmtId="0" fontId="15" fillId="2" borderId="0" xfId="0" applyFont="1" applyFill="1" applyAlignment="1" applyProtection="1">
      <alignment horizontal="left" vertical="center"/>
      <protection locked="0" hidden="1"/>
    </xf>
    <xf numFmtId="0" fontId="15" fillId="2" borderId="27" xfId="0" applyFont="1" applyFill="1" applyBorder="1" applyAlignment="1" applyProtection="1">
      <alignment horizontal="left" vertical="center"/>
      <protection locked="0" hidden="1"/>
    </xf>
    <xf numFmtId="0" fontId="15" fillId="2" borderId="7" xfId="0" applyFont="1" applyFill="1" applyBorder="1" applyAlignment="1" applyProtection="1">
      <alignment horizontal="left" vertical="center"/>
      <protection locked="0" hidden="1"/>
    </xf>
    <xf numFmtId="0" fontId="15" fillId="2" borderId="14" xfId="0" applyFont="1" applyFill="1" applyBorder="1" applyAlignment="1" applyProtection="1">
      <alignment horizontal="left" vertical="center"/>
      <protection locked="0" hidden="1"/>
    </xf>
    <xf numFmtId="0" fontId="15" fillId="2" borderId="0" xfId="0" applyFont="1" applyFill="1" applyAlignment="1" applyProtection="1">
      <alignment horizontal="center"/>
      <protection locked="0" hidden="1"/>
    </xf>
    <xf numFmtId="0" fontId="15" fillId="2" borderId="13" xfId="0" applyFont="1" applyFill="1" applyBorder="1" applyAlignment="1" applyProtection="1">
      <alignment horizontal="center"/>
      <protection locked="0" hidden="1"/>
    </xf>
    <xf numFmtId="0" fontId="15" fillId="2" borderId="7" xfId="0" applyFont="1" applyFill="1" applyBorder="1" applyAlignment="1" applyProtection="1">
      <alignment horizontal="center"/>
      <protection locked="0" hidden="1"/>
    </xf>
    <xf numFmtId="0" fontId="15" fillId="2" borderId="8" xfId="0" applyFont="1" applyFill="1" applyBorder="1" applyAlignment="1" applyProtection="1">
      <alignment horizontal="center"/>
      <protection locked="0" hidden="1"/>
    </xf>
    <xf numFmtId="0" fontId="1" fillId="2" borderId="17" xfId="0" applyFont="1" applyFill="1" applyBorder="1" applyAlignment="1" applyProtection="1">
      <alignment horizontal="left"/>
      <protection locked="0" hidden="1"/>
    </xf>
    <xf numFmtId="0" fontId="1" fillId="2" borderId="37" xfId="0" applyFont="1" applyFill="1" applyBorder="1" applyAlignment="1" applyProtection="1">
      <alignment horizontal="left"/>
      <protection locked="0" hidden="1"/>
    </xf>
    <xf numFmtId="0" fontId="1" fillId="2" borderId="19" xfId="0" applyFont="1" applyFill="1" applyBorder="1" applyAlignment="1" applyProtection="1">
      <alignment horizontal="left"/>
      <protection locked="0" hidden="1"/>
    </xf>
    <xf numFmtId="0" fontId="15" fillId="2" borderId="5" xfId="0" applyFont="1" applyFill="1" applyBorder="1" applyAlignment="1" applyProtection="1">
      <alignment horizontal="center" vertical="center"/>
      <protection locked="0" hidden="1"/>
    </xf>
    <xf numFmtId="0" fontId="15" fillId="2" borderId="23" xfId="0" applyFont="1" applyFill="1" applyBorder="1" applyAlignment="1" applyProtection="1">
      <alignment horizontal="center" vertical="center"/>
      <protection locked="0" hidden="1"/>
    </xf>
    <xf numFmtId="0" fontId="15" fillId="2" borderId="7" xfId="0" applyFont="1" applyFill="1" applyBorder="1" applyAlignment="1" applyProtection="1">
      <alignment horizontal="center" vertical="center"/>
      <protection locked="0" hidden="1"/>
    </xf>
    <xf numFmtId="0" fontId="15" fillId="2" borderId="8" xfId="0" applyFont="1" applyFill="1" applyBorder="1" applyAlignment="1" applyProtection="1">
      <alignment horizontal="center" vertical="center"/>
      <protection locked="0" hidden="1"/>
    </xf>
    <xf numFmtId="0" fontId="15" fillId="0" borderId="10" xfId="0" applyFont="1"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0" fontId="15" fillId="2" borderId="10" xfId="0" applyFont="1" applyFill="1" applyBorder="1" applyAlignment="1" applyProtection="1">
      <alignment horizontal="center"/>
      <protection locked="0" hidden="1"/>
    </xf>
    <xf numFmtId="0" fontId="15" fillId="2" borderId="11" xfId="0" applyFont="1" applyFill="1" applyBorder="1" applyAlignment="1" applyProtection="1">
      <alignment horizontal="center"/>
      <protection locked="0" hidden="1"/>
    </xf>
    <xf numFmtId="0" fontId="23" fillId="2" borderId="21" xfId="0" applyFont="1" applyFill="1" applyBorder="1" applyAlignment="1" applyProtection="1">
      <alignment horizontal="center"/>
      <protection hidden="1"/>
    </xf>
    <xf numFmtId="0" fontId="23" fillId="2" borderId="22" xfId="0" applyFont="1" applyFill="1" applyBorder="1" applyAlignment="1" applyProtection="1">
      <alignment horizontal="center"/>
      <protection hidden="1"/>
    </xf>
    <xf numFmtId="0" fontId="1" fillId="2" borderId="9" xfId="0" applyFont="1" applyFill="1" applyBorder="1" applyAlignment="1" applyProtection="1">
      <alignment horizontal="left"/>
      <protection hidden="1"/>
    </xf>
    <xf numFmtId="0" fontId="1" fillId="2" borderId="10" xfId="0" applyFont="1" applyFill="1" applyBorder="1" applyAlignment="1" applyProtection="1">
      <alignment horizontal="left"/>
      <protection hidden="1"/>
    </xf>
    <xf numFmtId="165" fontId="1" fillId="2" borderId="10" xfId="0" applyNumberFormat="1" applyFont="1" applyFill="1" applyBorder="1" applyAlignment="1" applyProtection="1">
      <alignment horizontal="center"/>
      <protection locked="0" hidden="1"/>
    </xf>
    <xf numFmtId="165" fontId="1" fillId="2" borderId="26" xfId="0" applyNumberFormat="1" applyFont="1" applyFill="1" applyBorder="1" applyAlignment="1" applyProtection="1">
      <alignment horizontal="center"/>
      <protection locked="0" hidden="1"/>
    </xf>
    <xf numFmtId="0" fontId="8" fillId="2" borderId="21" xfId="0" applyFont="1" applyFill="1" applyBorder="1" applyAlignment="1" applyProtection="1">
      <alignment horizontal="center"/>
      <protection locked="0" hidden="1"/>
    </xf>
    <xf numFmtId="0" fontId="8" fillId="2" borderId="22" xfId="0" applyFont="1" applyFill="1" applyBorder="1" applyAlignment="1" applyProtection="1">
      <alignment horizontal="center"/>
      <protection locked="0" hidden="1"/>
    </xf>
    <xf numFmtId="0" fontId="8" fillId="2" borderId="18" xfId="0" applyFont="1" applyFill="1" applyBorder="1" applyAlignment="1" applyProtection="1">
      <alignment horizontal="center"/>
      <protection locked="0" hidden="1"/>
    </xf>
    <xf numFmtId="0" fontId="8" fillId="2" borderId="25" xfId="0" applyFont="1" applyFill="1" applyBorder="1" applyAlignment="1" applyProtection="1">
      <alignment horizontal="center"/>
      <protection locked="0" hidden="1"/>
    </xf>
    <xf numFmtId="0" fontId="15" fillId="2" borderId="21" xfId="0" applyFont="1" applyFill="1" applyBorder="1" applyAlignment="1" applyProtection="1">
      <alignment horizontal="left"/>
      <protection locked="0"/>
    </xf>
    <xf numFmtId="0" fontId="15" fillId="2" borderId="22" xfId="0" applyFont="1" applyFill="1" applyBorder="1" applyAlignment="1" applyProtection="1">
      <alignment horizontal="left"/>
      <protection locked="0"/>
    </xf>
    <xf numFmtId="0" fontId="15" fillId="2" borderId="10" xfId="0" applyFont="1" applyFill="1" applyBorder="1" applyAlignment="1" applyProtection="1">
      <alignment horizontal="center"/>
      <protection locked="0"/>
    </xf>
    <xf numFmtId="0" fontId="15" fillId="2" borderId="11" xfId="0" applyFont="1" applyFill="1" applyBorder="1" applyAlignment="1" applyProtection="1">
      <alignment horizontal="center"/>
      <protection locked="0"/>
    </xf>
    <xf numFmtId="0" fontId="15" fillId="2" borderId="10" xfId="0" applyFont="1" applyFill="1" applyBorder="1" applyAlignment="1" applyProtection="1">
      <alignment horizontal="left"/>
      <protection locked="0"/>
    </xf>
    <xf numFmtId="0" fontId="15" fillId="2" borderId="11"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1" fillId="2" borderId="15"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5"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 fillId="2" borderId="29" xfId="0" applyFont="1" applyFill="1" applyBorder="1" applyAlignment="1" applyProtection="1">
      <alignment horizontal="left"/>
      <protection locked="0"/>
    </xf>
    <xf numFmtId="0" fontId="15" fillId="2" borderId="26" xfId="0" applyFont="1" applyFill="1" applyBorder="1" applyAlignment="1" applyProtection="1">
      <alignment horizontal="left"/>
      <protection locked="0"/>
    </xf>
    <xf numFmtId="0" fontId="15" fillId="2" borderId="26" xfId="0" applyFont="1" applyFill="1" applyBorder="1" applyAlignment="1" applyProtection="1">
      <alignment horizontal="center"/>
      <protection locked="0"/>
    </xf>
    <xf numFmtId="0" fontId="8" fillId="2" borderId="5"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1" fillId="2" borderId="18" xfId="0" applyFont="1" applyFill="1" applyBorder="1" applyAlignment="1" applyProtection="1">
      <alignment horizontal="left"/>
      <protection locked="0"/>
    </xf>
    <xf numFmtId="0" fontId="1" fillId="2" borderId="24" xfId="0" applyFont="1" applyFill="1" applyBorder="1" applyAlignment="1" applyProtection="1">
      <alignment horizontal="left" wrapText="1"/>
      <protection hidden="1"/>
    </xf>
    <xf numFmtId="0" fontId="1" fillId="2" borderId="18" xfId="0" applyFont="1" applyFill="1" applyBorder="1" applyAlignment="1" applyProtection="1">
      <alignment horizontal="left" wrapText="1"/>
      <protection hidden="1"/>
    </xf>
    <xf numFmtId="0" fontId="13" fillId="2" borderId="18" xfId="0" applyFont="1" applyFill="1" applyBorder="1" applyAlignment="1" applyProtection="1">
      <alignment horizontal="center" vertical="top" wrapText="1"/>
      <protection locked="0"/>
    </xf>
    <xf numFmtId="0" fontId="13" fillId="2" borderId="25" xfId="0" applyFont="1" applyFill="1" applyBorder="1" applyAlignment="1" applyProtection="1">
      <alignment horizontal="center" vertical="top" wrapText="1"/>
      <protection locked="0"/>
    </xf>
    <xf numFmtId="0" fontId="1" fillId="2" borderId="62" xfId="0" applyFont="1" applyFill="1" applyBorder="1" applyAlignment="1" applyProtection="1">
      <alignment horizontal="center" wrapText="1"/>
      <protection hidden="1"/>
    </xf>
    <xf numFmtId="0" fontId="1" fillId="2" borderId="5" xfId="0" applyFont="1" applyFill="1" applyBorder="1" applyAlignment="1" applyProtection="1">
      <alignment horizontal="center" wrapText="1"/>
      <protection hidden="1"/>
    </xf>
    <xf numFmtId="0" fontId="1" fillId="2" borderId="23" xfId="0" applyFont="1" applyFill="1" applyBorder="1" applyAlignment="1" applyProtection="1">
      <alignment horizontal="center" wrapText="1"/>
      <protection hidden="1"/>
    </xf>
    <xf numFmtId="0" fontId="1" fillId="2" borderId="33"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8" xfId="0" applyFont="1" applyFill="1" applyBorder="1" applyAlignment="1" applyProtection="1">
      <alignment horizontal="center" wrapText="1"/>
      <protection hidden="1"/>
    </xf>
    <xf numFmtId="0" fontId="1" fillId="2" borderId="25" xfId="0" applyFont="1" applyFill="1" applyBorder="1" applyAlignment="1" applyProtection="1">
      <alignment horizontal="left"/>
      <protection locked="0"/>
    </xf>
    <xf numFmtId="0" fontId="1" fillId="2" borderId="3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1" fillId="2" borderId="33"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38" xfId="0" applyFont="1" applyFill="1" applyBorder="1" applyAlignment="1" applyProtection="1">
      <alignment horizontal="left" vertical="center" wrapText="1"/>
      <protection hidden="1"/>
    </xf>
    <xf numFmtId="0" fontId="1" fillId="2" borderId="51" xfId="0" applyFont="1" applyFill="1" applyBorder="1" applyAlignment="1" applyProtection="1">
      <alignment horizontal="left" vertical="center" wrapText="1"/>
      <protection hidden="1"/>
    </xf>
    <xf numFmtId="0" fontId="1" fillId="2" borderId="38"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0" xfId="0" applyFont="1" applyFill="1" applyAlignment="1" applyProtection="1">
      <alignment horizontal="left"/>
      <protection locked="0"/>
    </xf>
    <xf numFmtId="0" fontId="1" fillId="2" borderId="38" xfId="0" applyFont="1" applyFill="1" applyBorder="1" applyAlignment="1" applyProtection="1">
      <alignment horizontal="left" vertical="center"/>
      <protection hidden="1"/>
    </xf>
    <xf numFmtId="0" fontId="1" fillId="2" borderId="15" xfId="0" applyFont="1" applyFill="1" applyBorder="1" applyAlignment="1" applyProtection="1">
      <alignment horizontal="left" vertical="center"/>
      <protection hidden="1"/>
    </xf>
    <xf numFmtId="0" fontId="1" fillId="2" borderId="6"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0" fontId="13" fillId="2" borderId="1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horizontal="left"/>
      <protection hidden="1"/>
    </xf>
    <xf numFmtId="0" fontId="1" fillId="2" borderId="15" xfId="0" applyFont="1" applyFill="1" applyBorder="1" applyAlignment="1" applyProtection="1">
      <alignment horizontal="left"/>
      <protection hidden="1"/>
    </xf>
    <xf numFmtId="0" fontId="19" fillId="2" borderId="30" xfId="0" applyFont="1" applyFill="1" applyBorder="1" applyAlignment="1" applyProtection="1">
      <alignment horizontal="left" vertical="center" wrapText="1"/>
      <protection hidden="1"/>
    </xf>
    <xf numFmtId="0" fontId="19" fillId="2" borderId="15" xfId="0" applyFont="1" applyFill="1" applyBorder="1" applyAlignment="1" applyProtection="1">
      <alignment horizontal="left" vertical="center" wrapText="1"/>
      <protection hidden="1"/>
    </xf>
    <xf numFmtId="0" fontId="19" fillId="2" borderId="28" xfId="0" applyFont="1" applyFill="1" applyBorder="1" applyAlignment="1" applyProtection="1">
      <alignment horizontal="left" vertical="center" wrapText="1"/>
      <protection hidden="1"/>
    </xf>
    <xf numFmtId="0" fontId="20" fillId="0" borderId="5" xfId="1" applyFont="1" applyFill="1" applyBorder="1" applyAlignment="1" applyProtection="1">
      <alignment vertical="center" wrapText="1"/>
      <protection locked="0"/>
    </xf>
    <xf numFmtId="0" fontId="6" fillId="0" borderId="12" xfId="0" quotePrefix="1" applyFont="1" applyBorder="1" applyAlignment="1">
      <alignment horizontal="left" vertical="center" wrapText="1"/>
    </xf>
    <xf numFmtId="0" fontId="6" fillId="0" borderId="0" xfId="0" quotePrefix="1" applyFont="1" applyAlignment="1">
      <alignment horizontal="left" vertical="center" wrapText="1"/>
    </xf>
    <xf numFmtId="0" fontId="6" fillId="0" borderId="13" xfId="0" quotePrefix="1" applyFont="1" applyBorder="1" applyAlignment="1">
      <alignment horizontal="left" vertical="center" wrapText="1"/>
    </xf>
    <xf numFmtId="0" fontId="17" fillId="0" borderId="17" xfId="0" applyFont="1" applyBorder="1" applyAlignment="1" applyProtection="1">
      <alignment horizontal="left"/>
      <protection hidden="1"/>
    </xf>
    <xf numFmtId="0" fontId="6" fillId="2" borderId="70"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14" xfId="0" applyFont="1" applyFill="1" applyBorder="1" applyAlignment="1" applyProtection="1">
      <alignment horizontal="left" vertical="top"/>
      <protection hidden="1"/>
    </xf>
    <xf numFmtId="0" fontId="6" fillId="2" borderId="9" xfId="0" applyFont="1" applyFill="1" applyBorder="1" applyAlignment="1" applyProtection="1">
      <alignment horizontal="left" vertical="center"/>
      <protection hidden="1"/>
    </xf>
    <xf numFmtId="0" fontId="6" fillId="2" borderId="10" xfId="0" applyFont="1" applyFill="1" applyBorder="1" applyAlignment="1" applyProtection="1">
      <alignment horizontal="left" vertical="center"/>
      <protection hidden="1"/>
    </xf>
    <xf numFmtId="0" fontId="1" fillId="2" borderId="10" xfId="0"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12" fillId="2" borderId="12" xfId="0" applyFont="1" applyFill="1" applyBorder="1" applyAlignment="1" applyProtection="1">
      <alignment horizontal="left" vertical="center" wrapText="1"/>
      <protection hidden="1"/>
    </xf>
    <xf numFmtId="0" fontId="12" fillId="2" borderId="0" xfId="0" applyFont="1" applyFill="1" applyAlignment="1" applyProtection="1">
      <alignment horizontal="left" vertical="center" wrapText="1"/>
      <protection hidden="1"/>
    </xf>
    <xf numFmtId="0" fontId="12" fillId="2" borderId="13" xfId="0" applyFont="1" applyFill="1" applyBorder="1" applyAlignment="1" applyProtection="1">
      <alignment horizontal="left" vertical="center" wrapText="1"/>
      <protection hidden="1"/>
    </xf>
    <xf numFmtId="0" fontId="1" fillId="2" borderId="11" xfId="0" applyFont="1" applyFill="1" applyBorder="1" applyAlignment="1" applyProtection="1">
      <alignment horizontal="center" vertical="center"/>
      <protection hidden="1"/>
    </xf>
    <xf numFmtId="0" fontId="8" fillId="2" borderId="38" xfId="0" applyFont="1" applyFill="1" applyBorder="1" applyAlignment="1" applyProtection="1">
      <alignment horizontal="left" vertical="center" wrapText="1"/>
      <protection hidden="1"/>
    </xf>
    <xf numFmtId="0" fontId="8" fillId="2" borderId="15"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0" fontId="13" fillId="2" borderId="30"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51"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0"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 fillId="0" borderId="2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9"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63" xfId="0" applyFont="1" applyBorder="1" applyAlignment="1" applyProtection="1">
      <alignment horizontal="center" wrapText="1"/>
      <protection locked="0"/>
    </xf>
    <xf numFmtId="0" fontId="1" fillId="0" borderId="18" xfId="0" applyFont="1" applyBorder="1" applyAlignment="1" applyProtection="1">
      <alignment horizontal="center" wrapText="1"/>
      <protection locked="0"/>
    </xf>
    <xf numFmtId="0" fontId="1" fillId="0" borderId="25"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51" xfId="0" applyFont="1" applyBorder="1" applyAlignment="1" applyProtection="1">
      <alignment horizontal="center" wrapText="1"/>
      <protection locked="0"/>
    </xf>
    <xf numFmtId="0" fontId="1" fillId="0" borderId="33"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3" fillId="2" borderId="28"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43"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6" fillId="0" borderId="17" xfId="0" quotePrefix="1" applyFont="1" applyBorder="1" applyAlignment="1" applyProtection="1">
      <alignment horizontal="left" wrapText="1"/>
      <protection hidden="1"/>
    </xf>
    <xf numFmtId="0" fontId="6" fillId="0" borderId="19" xfId="0" quotePrefix="1" applyFont="1" applyBorder="1" applyAlignment="1" applyProtection="1">
      <alignment horizontal="left" wrapText="1"/>
      <protection hidden="1"/>
    </xf>
    <xf numFmtId="0" fontId="4" fillId="2" borderId="4" xfId="0" applyFont="1" applyFill="1" applyBorder="1" applyAlignment="1" applyProtection="1">
      <alignment horizontal="left" wrapText="1"/>
      <protection hidden="1"/>
    </xf>
    <xf numFmtId="0" fontId="4" fillId="2" borderId="5" xfId="0" applyFont="1" applyFill="1" applyBorder="1" applyAlignment="1" applyProtection="1">
      <alignment horizontal="left" wrapText="1"/>
      <protection hidden="1"/>
    </xf>
    <xf numFmtId="0" fontId="4" fillId="2" borderId="23" xfId="0" applyFont="1" applyFill="1" applyBorder="1" applyAlignment="1" applyProtection="1">
      <alignment horizontal="left" wrapText="1"/>
      <protection hidden="1"/>
    </xf>
    <xf numFmtId="0" fontId="11" fillId="2" borderId="4"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center" vertical="center" wrapText="1"/>
      <protection hidden="1"/>
    </xf>
    <xf numFmtId="0" fontId="11" fillId="2" borderId="16" xfId="0" applyFont="1" applyFill="1" applyBorder="1" applyAlignment="1" applyProtection="1">
      <alignment horizontal="center" vertical="center" wrapText="1"/>
      <protection hidden="1"/>
    </xf>
    <xf numFmtId="0" fontId="11" fillId="2" borderId="17"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6" fillId="2" borderId="38" xfId="0" applyFont="1" applyFill="1" applyBorder="1" applyAlignment="1" applyProtection="1">
      <alignment horizontal="left" wrapText="1"/>
      <protection hidden="1"/>
    </xf>
    <xf numFmtId="0" fontId="6" fillId="2" borderId="15" xfId="0" applyFont="1" applyFill="1" applyBorder="1" applyAlignment="1" applyProtection="1">
      <alignment horizontal="left" wrapText="1"/>
      <protection hidden="1"/>
    </xf>
    <xf numFmtId="0" fontId="6" fillId="2" borderId="51" xfId="0" applyFont="1" applyFill="1" applyBorder="1" applyAlignment="1" applyProtection="1">
      <alignment horizontal="left" wrapText="1"/>
      <protection hidden="1"/>
    </xf>
    <xf numFmtId="0" fontId="1" fillId="0" borderId="63"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1" fillId="0" borderId="3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3" fillId="2" borderId="59"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51" xfId="0" applyFont="1" applyFill="1" applyBorder="1" applyAlignment="1" applyProtection="1">
      <alignment horizontal="center" vertical="center"/>
      <protection locked="0"/>
    </xf>
    <xf numFmtId="0" fontId="8" fillId="2" borderId="38" xfId="0" applyFont="1" applyFill="1" applyBorder="1" applyAlignment="1" applyProtection="1">
      <alignment horizontal="left"/>
      <protection hidden="1"/>
    </xf>
    <xf numFmtId="0" fontId="8" fillId="2" borderId="15" xfId="0" applyFont="1" applyFill="1" applyBorder="1" applyAlignment="1" applyProtection="1">
      <alignment horizontal="left"/>
      <protection hidden="1"/>
    </xf>
    <xf numFmtId="0" fontId="8" fillId="2" borderId="28" xfId="0" applyFont="1" applyFill="1" applyBorder="1" applyAlignment="1" applyProtection="1">
      <alignment horizontal="left"/>
      <protection hidden="1"/>
    </xf>
    <xf numFmtId="3" fontId="13" fillId="2" borderId="30" xfId="0" applyNumberFormat="1" applyFont="1" applyFill="1" applyBorder="1" applyAlignment="1" applyProtection="1">
      <alignment horizontal="center" vertical="center"/>
      <protection locked="0"/>
    </xf>
    <xf numFmtId="3" fontId="13" fillId="2" borderId="15" xfId="0" applyNumberFormat="1" applyFont="1" applyFill="1" applyBorder="1" applyAlignment="1" applyProtection="1">
      <alignment horizontal="center" vertical="center"/>
      <protection locked="0"/>
    </xf>
    <xf numFmtId="3" fontId="13" fillId="2" borderId="51" xfId="0" applyNumberFormat="1" applyFont="1" applyFill="1" applyBorder="1" applyAlignment="1" applyProtection="1">
      <alignment horizontal="center" vertical="center"/>
      <protection locked="0"/>
    </xf>
    <xf numFmtId="3" fontId="13" fillId="2" borderId="42" xfId="0" applyNumberFormat="1" applyFont="1" applyFill="1" applyBorder="1" applyAlignment="1" applyProtection="1">
      <alignment horizontal="center" vertical="center"/>
      <protection locked="0"/>
    </xf>
    <xf numFmtId="3" fontId="13" fillId="2" borderId="40" xfId="0" applyNumberFormat="1" applyFont="1" applyFill="1" applyBorder="1" applyAlignment="1" applyProtection="1">
      <alignment horizontal="center" vertical="center"/>
      <protection locked="0"/>
    </xf>
    <xf numFmtId="3" fontId="13" fillId="2" borderId="60" xfId="0" applyNumberFormat="1" applyFont="1" applyFill="1" applyBorder="1" applyAlignment="1" applyProtection="1">
      <alignment horizontal="center" vertical="center"/>
      <protection locked="0"/>
    </xf>
    <xf numFmtId="0" fontId="1" fillId="2" borderId="6" xfId="0" applyFont="1" applyFill="1" applyBorder="1" applyProtection="1">
      <protection hidden="1"/>
    </xf>
    <xf numFmtId="0" fontId="15" fillId="0" borderId="7" xfId="0" applyFont="1" applyBorder="1" applyProtection="1">
      <protection hidden="1"/>
    </xf>
    <xf numFmtId="0" fontId="1" fillId="2" borderId="51" xfId="0" applyFont="1" applyFill="1" applyBorder="1" applyAlignment="1" applyProtection="1">
      <alignment horizontal="center" vertical="center" wrapText="1"/>
      <protection locked="0"/>
    </xf>
    <xf numFmtId="0" fontId="1" fillId="2" borderId="60"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6" fillId="2" borderId="16" xfId="0" applyFont="1" applyFill="1" applyBorder="1" applyAlignment="1" applyProtection="1">
      <alignment horizontal="left" wrapText="1"/>
      <protection hidden="1"/>
    </xf>
    <xf numFmtId="0" fontId="6" fillId="2" borderId="17" xfId="0" applyFont="1" applyFill="1" applyBorder="1" applyAlignment="1" applyProtection="1">
      <alignment horizontal="left" wrapText="1"/>
      <protection hidden="1"/>
    </xf>
    <xf numFmtId="0" fontId="6" fillId="2" borderId="19" xfId="0" applyFont="1" applyFill="1" applyBorder="1" applyAlignment="1" applyProtection="1">
      <alignment horizontal="left" wrapText="1"/>
      <protection hidden="1"/>
    </xf>
    <xf numFmtId="0" fontId="6" fillId="0" borderId="12"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6" fillId="0" borderId="12" xfId="0" applyFont="1" applyBorder="1" applyAlignment="1" applyProtection="1">
      <alignment horizontal="left" wrapText="1"/>
      <protection hidden="1"/>
    </xf>
    <xf numFmtId="0" fontId="6" fillId="0" borderId="0" xfId="0" applyFont="1" applyAlignment="1" applyProtection="1">
      <alignment horizontal="left" wrapText="1"/>
      <protection hidden="1"/>
    </xf>
    <xf numFmtId="0" fontId="6" fillId="0" borderId="13" xfId="0" applyFont="1" applyBorder="1" applyAlignment="1" applyProtection="1">
      <alignment horizontal="left" wrapText="1"/>
      <protection hidden="1"/>
    </xf>
    <xf numFmtId="0" fontId="1" fillId="2" borderId="0" xfId="0" applyFont="1" applyFill="1" applyAlignment="1" applyProtection="1">
      <alignment horizontal="center" vertical="top"/>
      <protection hidden="1"/>
    </xf>
    <xf numFmtId="0" fontId="1" fillId="2" borderId="30"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2" borderId="38" xfId="0" applyFont="1" applyFill="1" applyBorder="1" applyProtection="1">
      <protection hidden="1"/>
    </xf>
    <xf numFmtId="0" fontId="15" fillId="0" borderId="15" xfId="0" applyFont="1" applyBorder="1" applyProtection="1">
      <protection hidden="1"/>
    </xf>
    <xf numFmtId="3" fontId="13" fillId="2" borderId="28" xfId="0" applyNumberFormat="1" applyFont="1" applyFill="1" applyBorder="1" applyAlignment="1" applyProtection="1">
      <alignment horizontal="center" vertical="center"/>
      <protection locked="0"/>
    </xf>
    <xf numFmtId="3" fontId="13" fillId="2" borderId="41" xfId="0" applyNumberFormat="1" applyFont="1" applyFill="1" applyBorder="1" applyAlignment="1" applyProtection="1">
      <alignment horizontal="center" vertical="center"/>
      <protection locked="0"/>
    </xf>
    <xf numFmtId="0" fontId="0" fillId="6" borderId="2" xfId="0" applyFill="1" applyBorder="1" applyAlignment="1">
      <alignment horizontal="center"/>
    </xf>
    <xf numFmtId="0" fontId="0" fillId="6" borderId="3" xfId="0" applyFill="1" applyBorder="1" applyAlignment="1">
      <alignment horizontal="center"/>
    </xf>
    <xf numFmtId="0" fontId="16" fillId="0" borderId="0" xfId="1" applyAlignment="1" applyProtection="1">
      <alignment horizontal="center"/>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312</xdr:row>
          <xdr:rowOff>238125</xdr:rowOff>
        </xdr:from>
        <xdr:to>
          <xdr:col>20</xdr:col>
          <xdr:colOff>38100</xdr:colOff>
          <xdr:row>314</xdr:row>
          <xdr:rowOff>95250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313</xdr:row>
          <xdr:rowOff>247650</xdr:rowOff>
        </xdr:from>
        <xdr:to>
          <xdr:col>55</xdr:col>
          <xdr:colOff>95250</xdr:colOff>
          <xdr:row>317</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xdr:row>
          <xdr:rowOff>114300</xdr:rowOff>
        </xdr:from>
        <xdr:to>
          <xdr:col>21</xdr:col>
          <xdr:colOff>38100</xdr:colOff>
          <xdr:row>42</xdr:row>
          <xdr:rowOff>47625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40</xdr:row>
          <xdr:rowOff>133350</xdr:rowOff>
        </xdr:from>
        <xdr:to>
          <xdr:col>26</xdr:col>
          <xdr:colOff>76200</xdr:colOff>
          <xdr:row>42</xdr:row>
          <xdr:rowOff>57150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40</xdr:row>
          <xdr:rowOff>114300</xdr:rowOff>
        </xdr:from>
        <xdr:to>
          <xdr:col>34</xdr:col>
          <xdr:colOff>28575</xdr:colOff>
          <xdr:row>42</xdr:row>
          <xdr:rowOff>47625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40</xdr:row>
          <xdr:rowOff>133350</xdr:rowOff>
        </xdr:from>
        <xdr:to>
          <xdr:col>40</xdr:col>
          <xdr:colOff>57150</xdr:colOff>
          <xdr:row>42</xdr:row>
          <xdr:rowOff>47625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45</xdr:row>
          <xdr:rowOff>133350</xdr:rowOff>
        </xdr:from>
        <xdr:to>
          <xdr:col>35</xdr:col>
          <xdr:colOff>57150</xdr:colOff>
          <xdr:row>47</xdr:row>
          <xdr:rowOff>57150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45</xdr:row>
          <xdr:rowOff>133350</xdr:rowOff>
        </xdr:from>
        <xdr:to>
          <xdr:col>40</xdr:col>
          <xdr:colOff>38100</xdr:colOff>
          <xdr:row>47</xdr:row>
          <xdr:rowOff>57150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48</xdr:row>
          <xdr:rowOff>133350</xdr:rowOff>
        </xdr:from>
        <xdr:to>
          <xdr:col>35</xdr:col>
          <xdr:colOff>57150</xdr:colOff>
          <xdr:row>50</xdr:row>
          <xdr:rowOff>47625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48</xdr:row>
          <xdr:rowOff>133350</xdr:rowOff>
        </xdr:from>
        <xdr:to>
          <xdr:col>40</xdr:col>
          <xdr:colOff>57150</xdr:colOff>
          <xdr:row>50</xdr:row>
          <xdr:rowOff>47625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47</xdr:row>
          <xdr:rowOff>38100</xdr:rowOff>
        </xdr:from>
        <xdr:to>
          <xdr:col>35</xdr:col>
          <xdr:colOff>47625</xdr:colOff>
          <xdr:row>48</xdr:row>
          <xdr:rowOff>114300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47</xdr:row>
          <xdr:rowOff>38100</xdr:rowOff>
        </xdr:from>
        <xdr:to>
          <xdr:col>40</xdr:col>
          <xdr:colOff>47625</xdr:colOff>
          <xdr:row>48</xdr:row>
          <xdr:rowOff>114300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133350</xdr:rowOff>
        </xdr:from>
        <xdr:to>
          <xdr:col>23</xdr:col>
          <xdr:colOff>66675</xdr:colOff>
          <xdr:row>63</xdr:row>
          <xdr:rowOff>38100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61</xdr:row>
          <xdr:rowOff>133350</xdr:rowOff>
        </xdr:from>
        <xdr:to>
          <xdr:col>29</xdr:col>
          <xdr:colOff>66675</xdr:colOff>
          <xdr:row>63</xdr:row>
          <xdr:rowOff>38100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38100</xdr:rowOff>
        </xdr:from>
        <xdr:to>
          <xdr:col>23</xdr:col>
          <xdr:colOff>57150</xdr:colOff>
          <xdr:row>66</xdr:row>
          <xdr:rowOff>133350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65</xdr:row>
          <xdr:rowOff>38100</xdr:rowOff>
        </xdr:from>
        <xdr:to>
          <xdr:col>29</xdr:col>
          <xdr:colOff>57150</xdr:colOff>
          <xdr:row>66</xdr:row>
          <xdr:rowOff>133350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72</xdr:row>
          <xdr:rowOff>114300</xdr:rowOff>
        </xdr:from>
        <xdr:to>
          <xdr:col>17</xdr:col>
          <xdr:colOff>104775</xdr:colOff>
          <xdr:row>74</xdr:row>
          <xdr:rowOff>57150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72</xdr:row>
          <xdr:rowOff>123825</xdr:rowOff>
        </xdr:from>
        <xdr:to>
          <xdr:col>32</xdr:col>
          <xdr:colOff>85725</xdr:colOff>
          <xdr:row>74</xdr:row>
          <xdr:rowOff>47625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72</xdr:row>
          <xdr:rowOff>114300</xdr:rowOff>
        </xdr:from>
        <xdr:to>
          <xdr:col>45</xdr:col>
          <xdr:colOff>57150</xdr:colOff>
          <xdr:row>74</xdr:row>
          <xdr:rowOff>47625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85</xdr:row>
          <xdr:rowOff>123825</xdr:rowOff>
        </xdr:from>
        <xdr:to>
          <xdr:col>17</xdr:col>
          <xdr:colOff>66675</xdr:colOff>
          <xdr:row>87</xdr:row>
          <xdr:rowOff>57150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85</xdr:row>
          <xdr:rowOff>104775</xdr:rowOff>
        </xdr:from>
        <xdr:to>
          <xdr:col>22</xdr:col>
          <xdr:colOff>95250</xdr:colOff>
          <xdr:row>87</xdr:row>
          <xdr:rowOff>57150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85</xdr:row>
          <xdr:rowOff>104775</xdr:rowOff>
        </xdr:from>
        <xdr:to>
          <xdr:col>28</xdr:col>
          <xdr:colOff>47625</xdr:colOff>
          <xdr:row>87</xdr:row>
          <xdr:rowOff>57150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85</xdr:row>
          <xdr:rowOff>104775</xdr:rowOff>
        </xdr:from>
        <xdr:to>
          <xdr:col>33</xdr:col>
          <xdr:colOff>76200</xdr:colOff>
          <xdr:row>87</xdr:row>
          <xdr:rowOff>57150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85</xdr:row>
          <xdr:rowOff>114300</xdr:rowOff>
        </xdr:from>
        <xdr:to>
          <xdr:col>38</xdr:col>
          <xdr:colOff>66675</xdr:colOff>
          <xdr:row>87</xdr:row>
          <xdr:rowOff>57150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85</xdr:row>
          <xdr:rowOff>114300</xdr:rowOff>
        </xdr:from>
        <xdr:to>
          <xdr:col>44</xdr:col>
          <xdr:colOff>76200</xdr:colOff>
          <xdr:row>87</xdr:row>
          <xdr:rowOff>66675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85</xdr:row>
          <xdr:rowOff>104775</xdr:rowOff>
        </xdr:from>
        <xdr:to>
          <xdr:col>50</xdr:col>
          <xdr:colOff>85725</xdr:colOff>
          <xdr:row>87</xdr:row>
          <xdr:rowOff>57150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85</xdr:row>
          <xdr:rowOff>104775</xdr:rowOff>
        </xdr:from>
        <xdr:to>
          <xdr:col>55</xdr:col>
          <xdr:colOff>95250</xdr:colOff>
          <xdr:row>87</xdr:row>
          <xdr:rowOff>57150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113</xdr:row>
          <xdr:rowOff>123825</xdr:rowOff>
        </xdr:from>
        <xdr:to>
          <xdr:col>17</xdr:col>
          <xdr:colOff>66675</xdr:colOff>
          <xdr:row>115</xdr:row>
          <xdr:rowOff>57150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113</xdr:row>
          <xdr:rowOff>123825</xdr:rowOff>
        </xdr:from>
        <xdr:to>
          <xdr:col>21</xdr:col>
          <xdr:colOff>76200</xdr:colOff>
          <xdr:row>115</xdr:row>
          <xdr:rowOff>57150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113</xdr:row>
          <xdr:rowOff>123825</xdr:rowOff>
        </xdr:from>
        <xdr:to>
          <xdr:col>28</xdr:col>
          <xdr:colOff>47625</xdr:colOff>
          <xdr:row>115</xdr:row>
          <xdr:rowOff>57150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113</xdr:row>
          <xdr:rowOff>123825</xdr:rowOff>
        </xdr:from>
        <xdr:to>
          <xdr:col>33</xdr:col>
          <xdr:colOff>66675</xdr:colOff>
          <xdr:row>115</xdr:row>
          <xdr:rowOff>57150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113</xdr:row>
          <xdr:rowOff>123825</xdr:rowOff>
        </xdr:from>
        <xdr:to>
          <xdr:col>39</xdr:col>
          <xdr:colOff>57150</xdr:colOff>
          <xdr:row>115</xdr:row>
          <xdr:rowOff>57150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113</xdr:row>
          <xdr:rowOff>123825</xdr:rowOff>
        </xdr:from>
        <xdr:to>
          <xdr:col>44</xdr:col>
          <xdr:colOff>76200</xdr:colOff>
          <xdr:row>115</xdr:row>
          <xdr:rowOff>57150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113</xdr:row>
          <xdr:rowOff>123825</xdr:rowOff>
        </xdr:from>
        <xdr:to>
          <xdr:col>50</xdr:col>
          <xdr:colOff>66675</xdr:colOff>
          <xdr:row>115</xdr:row>
          <xdr:rowOff>57150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113</xdr:row>
          <xdr:rowOff>123825</xdr:rowOff>
        </xdr:from>
        <xdr:to>
          <xdr:col>55</xdr:col>
          <xdr:colOff>95250</xdr:colOff>
          <xdr:row>115</xdr:row>
          <xdr:rowOff>57150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99388</xdr:rowOff>
    </xdr:from>
    <xdr:to>
      <xdr:col>18</xdr:col>
      <xdr:colOff>95665</xdr:colOff>
      <xdr:row>2</xdr:row>
      <xdr:rowOff>83651</xdr:rowOff>
    </xdr:to>
    <xdr:pic>
      <xdr:nvPicPr>
        <xdr:cNvPr id="42" name="Picture 44">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99388"/>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99388</xdr:rowOff>
    </xdr:from>
    <xdr:to>
      <xdr:col>18</xdr:col>
      <xdr:colOff>95665</xdr:colOff>
      <xdr:row>81</xdr:row>
      <xdr:rowOff>83651</xdr:rowOff>
    </xdr:to>
    <xdr:pic>
      <xdr:nvPicPr>
        <xdr:cNvPr id="44" name="Picture 44">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14875562"/>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189</xdr:row>
      <xdr:rowOff>107671</xdr:rowOff>
    </xdr:from>
    <xdr:to>
      <xdr:col>18</xdr:col>
      <xdr:colOff>95665</xdr:colOff>
      <xdr:row>191</xdr:row>
      <xdr:rowOff>83652</xdr:rowOff>
    </xdr:to>
    <xdr:pic>
      <xdr:nvPicPr>
        <xdr:cNvPr id="45" name="Picture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29088519"/>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264</xdr:row>
      <xdr:rowOff>82822</xdr:rowOff>
    </xdr:from>
    <xdr:to>
      <xdr:col>18</xdr:col>
      <xdr:colOff>95665</xdr:colOff>
      <xdr:row>266</xdr:row>
      <xdr:rowOff>75368</xdr:rowOff>
    </xdr:to>
    <xdr:pic>
      <xdr:nvPicPr>
        <xdr:cNvPr id="46" name="Picture 44">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43458844"/>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112643</xdr:colOff>
      <xdr:row>151</xdr:row>
      <xdr:rowOff>132520</xdr:rowOff>
    </xdr:from>
    <xdr:to>
      <xdr:col>18</xdr:col>
      <xdr:colOff>95665</xdr:colOff>
      <xdr:row>153</xdr:row>
      <xdr:rowOff>115127</xdr:rowOff>
    </xdr:to>
    <xdr:pic>
      <xdr:nvPicPr>
        <xdr:cNvPr id="41" name="Picture 44">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43" y="27697042"/>
          <a:ext cx="2010605" cy="320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89647</xdr:colOff>
      <xdr:row>325</xdr:row>
      <xdr:rowOff>53788</xdr:rowOff>
    </xdr:from>
    <xdr:to>
      <xdr:col>19</xdr:col>
      <xdr:colOff>5864</xdr:colOff>
      <xdr:row>327</xdr:row>
      <xdr:rowOff>33679</xdr:rowOff>
    </xdr:to>
    <xdr:pic>
      <xdr:nvPicPr>
        <xdr:cNvPr id="43" name="Picture 4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7459713"/>
          <a:ext cx="2087917" cy="303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11728</xdr:colOff>
      <xdr:row>328</xdr:row>
      <xdr:rowOff>26458</xdr:rowOff>
    </xdr:from>
    <xdr:to>
      <xdr:col>59</xdr:col>
      <xdr:colOff>0</xdr:colOff>
      <xdr:row>332</xdr:row>
      <xdr:rowOff>15875</xdr:rowOff>
    </xdr:to>
    <xdr:pic>
      <xdr:nvPicPr>
        <xdr:cNvPr id="47" name="Kép 46">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28" y="61900858"/>
          <a:ext cx="6770072" cy="637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71717</xdr:colOff>
      <xdr:row>402</xdr:row>
      <xdr:rowOff>89646</xdr:rowOff>
    </xdr:from>
    <xdr:to>
      <xdr:col>18</xdr:col>
      <xdr:colOff>102234</xdr:colOff>
      <xdr:row>404</xdr:row>
      <xdr:rowOff>69538</xdr:rowOff>
    </xdr:to>
    <xdr:pic>
      <xdr:nvPicPr>
        <xdr:cNvPr id="48" name="Picture 4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17" y="60420996"/>
          <a:ext cx="2087917" cy="303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338</xdr:row>
      <xdr:rowOff>85725</xdr:rowOff>
    </xdr:from>
    <xdr:to>
      <xdr:col>57</xdr:col>
      <xdr:colOff>24147</xdr:colOff>
      <xdr:row>396</xdr:row>
      <xdr:rowOff>75138</xdr:rowOff>
    </xdr:to>
    <xdr:pic>
      <xdr:nvPicPr>
        <xdr:cNvPr id="49" name="Kép 48">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63969900"/>
          <a:ext cx="6510672" cy="94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404</xdr:row>
      <xdr:rowOff>61164</xdr:rowOff>
    </xdr:from>
    <xdr:to>
      <xdr:col>57</xdr:col>
      <xdr:colOff>0</xdr:colOff>
      <xdr:row>413</xdr:row>
      <xdr:rowOff>105833</xdr:rowOff>
    </xdr:to>
    <xdr:pic>
      <xdr:nvPicPr>
        <xdr:cNvPr id="50" name="Kép 49">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350" y="74699064"/>
          <a:ext cx="6429375" cy="1501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18</xdr:col>
      <xdr:colOff>85725</xdr:colOff>
      <xdr:row>2</xdr:row>
      <xdr:rowOff>85725</xdr:rowOff>
    </xdr:to>
    <xdr:pic>
      <xdr:nvPicPr>
        <xdr:cNvPr id="3" name="Picture 4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3</xdr:row>
          <xdr:rowOff>161925</xdr:rowOff>
        </xdr:from>
        <xdr:to>
          <xdr:col>60</xdr:col>
          <xdr:colOff>9525</xdr:colOff>
          <xdr:row>60</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5"/>
  <dimension ref="A1:CH712"/>
  <sheetViews>
    <sheetView showGridLines="0" tabSelected="1" view="pageBreakPreview" topLeftCell="A156" zoomScaleNormal="100" zoomScaleSheetLayoutView="100" workbookViewId="0">
      <selection activeCell="AH170" sqref="AH170:AM170"/>
    </sheetView>
  </sheetViews>
  <sheetFormatPr defaultColWidth="0" defaultRowHeight="12.75" zeroHeight="1" x14ac:dyDescent="0.2"/>
  <cols>
    <col min="1" max="26" width="1.7109375" style="5" customWidth="1"/>
    <col min="27" max="27" width="2.140625" style="5" customWidth="1"/>
    <col min="28" max="30" width="1.7109375" style="5" customWidth="1"/>
    <col min="31" max="31" width="1.85546875" style="5" customWidth="1"/>
    <col min="32" max="56" width="1.7109375" style="5" customWidth="1"/>
    <col min="57" max="57" width="1.85546875" style="5" customWidth="1"/>
    <col min="58" max="58" width="1.5703125" style="5" customWidth="1"/>
    <col min="59" max="59" width="1.7109375" style="5" customWidth="1"/>
    <col min="60" max="60" width="1.7109375" style="5" hidden="1" customWidth="1"/>
    <col min="61" max="61" width="23.7109375" style="5" hidden="1" customWidth="1"/>
    <col min="62" max="79" width="1.7109375" style="5" hidden="1" customWidth="1"/>
    <col min="80" max="86" width="0" style="5" hidden="1" customWidth="1"/>
    <col min="87" max="16384" width="9.140625" style="5" hidden="1"/>
  </cols>
  <sheetData>
    <row r="1" spans="1:86"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5</v>
      </c>
      <c r="AJ1" s="3"/>
      <c r="AK1" s="3"/>
      <c r="AL1" s="3"/>
      <c r="AM1" s="3"/>
      <c r="AN1" s="3"/>
      <c r="AO1" s="3"/>
      <c r="AP1" s="3"/>
      <c r="AQ1" s="3"/>
      <c r="AR1" s="3"/>
      <c r="AS1" s="3"/>
      <c r="AT1" s="3"/>
      <c r="AU1" s="3"/>
      <c r="AV1" s="3"/>
      <c r="AW1" s="409" t="str">
        <f>""</f>
        <v/>
      </c>
      <c r="AX1" s="409"/>
      <c r="AY1" s="409"/>
      <c r="AZ1" s="409"/>
      <c r="BA1" s="409"/>
      <c r="BB1" s="409"/>
      <c r="BC1" s="409"/>
      <c r="BD1" s="409"/>
      <c r="BE1" s="410"/>
      <c r="BF1" s="1"/>
      <c r="BG1" s="1"/>
      <c r="BH1" s="4"/>
      <c r="BI1" s="78">
        <f ca="1">YEAR(TODAY())</f>
        <v>2024</v>
      </c>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203" t="s">
        <v>265</v>
      </c>
      <c r="BF2" s="1"/>
      <c r="BG2" s="1"/>
      <c r="BH2" s="4"/>
      <c r="BI2" s="79" t="str">
        <f ca="1">TEXT(BI1,0)</f>
        <v>2024</v>
      </c>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ht="15" x14ac:dyDescent="0.25">
      <c r="A4" s="1"/>
      <c r="B4" s="6" t="s">
        <v>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75"/>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
      <c r="A5" s="1"/>
      <c r="B5" s="7" t="s">
        <v>155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76" t="s">
        <v>89</v>
      </c>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76" t="s">
        <v>90</v>
      </c>
      <c r="BJ6" s="4"/>
      <c r="BK6" s="4"/>
      <c r="BL6" s="4"/>
      <c r="BM6" s="4"/>
      <c r="BN6" s="4"/>
      <c r="BO6" s="4"/>
      <c r="BP6" s="4"/>
      <c r="BQ6" s="4"/>
      <c r="BR6" s="4"/>
      <c r="BS6" s="4"/>
      <c r="BT6" s="4"/>
      <c r="BU6" s="4"/>
      <c r="BV6" s="4"/>
      <c r="BW6" s="4"/>
      <c r="BX6" s="4"/>
      <c r="BY6" s="4"/>
      <c r="BZ6" s="4"/>
      <c r="CA6" s="4"/>
      <c r="CB6" s="4"/>
      <c r="CC6" s="4"/>
      <c r="CD6" s="4"/>
      <c r="CE6" s="4"/>
      <c r="CF6" s="4"/>
      <c r="CG6" s="4"/>
      <c r="CH6" s="4"/>
    </row>
    <row r="7" spans="1:86" x14ac:dyDescent="0.2">
      <c r="A7" s="1"/>
      <c r="B7" s="8" t="s">
        <v>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77" t="s">
        <v>91</v>
      </c>
      <c r="BJ7" s="4"/>
      <c r="BK7" s="4"/>
      <c r="BL7" s="4"/>
      <c r="BM7" s="4"/>
      <c r="BN7" s="4"/>
      <c r="BO7" s="4"/>
      <c r="BP7" s="4"/>
      <c r="BQ7" s="4"/>
      <c r="BR7" s="4"/>
      <c r="BS7" s="4"/>
      <c r="BT7" s="4"/>
      <c r="BU7" s="4"/>
      <c r="BV7" s="4"/>
      <c r="BW7" s="4"/>
      <c r="BX7" s="4"/>
      <c r="BY7" s="4"/>
      <c r="BZ7" s="4"/>
      <c r="CA7" s="4"/>
      <c r="CB7" s="4"/>
      <c r="CC7" s="4"/>
      <c r="CD7" s="4"/>
      <c r="CE7" s="4"/>
      <c r="CF7" s="4"/>
      <c r="CG7" s="4"/>
      <c r="CH7" s="4"/>
    </row>
    <row r="8" spans="1:86" x14ac:dyDescent="0.2">
      <c r="A8" s="1"/>
      <c r="B8" s="8" t="s">
        <v>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x14ac:dyDescent="0.2">
      <c r="A9" s="1"/>
      <c r="B9" s="8"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75"/>
      <c r="BJ9" s="4"/>
      <c r="BK9" s="4"/>
      <c r="BL9" s="4"/>
      <c r="BM9" s="4"/>
      <c r="BN9" s="4"/>
      <c r="BO9" s="4"/>
      <c r="BP9" s="4"/>
      <c r="BQ9" s="4"/>
      <c r="BR9" s="4"/>
      <c r="BS9" s="4"/>
      <c r="BT9" s="4"/>
      <c r="BU9" s="4"/>
      <c r="BV9" s="4"/>
      <c r="BW9" s="4"/>
      <c r="BX9" s="4"/>
      <c r="BY9" s="4"/>
      <c r="BZ9" s="4"/>
      <c r="CA9" s="4"/>
      <c r="CB9" s="4"/>
      <c r="CC9" s="4"/>
      <c r="CD9" s="4"/>
      <c r="CE9" s="4"/>
      <c r="CF9" s="4"/>
      <c r="CG9" s="4"/>
      <c r="CH9" s="4"/>
    </row>
    <row r="10" spans="1:86"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76" t="s">
        <v>3</v>
      </c>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13.5" thickBot="1" x14ac:dyDescent="0.25">
      <c r="A11" s="1"/>
      <c r="B11" s="175" t="s">
        <v>36</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7"/>
      <c r="BF11" s="1"/>
      <c r="BG11" s="1"/>
      <c r="BH11" s="4"/>
      <c r="BI11" s="77" t="s">
        <v>4</v>
      </c>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3.5" thickBot="1" x14ac:dyDescent="0.25">
      <c r="A12" s="1"/>
      <c r="B12" s="178" t="s">
        <v>201</v>
      </c>
      <c r="C12" s="30"/>
      <c r="D12" s="30"/>
      <c r="E12" s="30"/>
      <c r="F12" s="30"/>
      <c r="G12" s="30"/>
      <c r="H12" s="30"/>
      <c r="I12" s="30"/>
      <c r="J12" s="179"/>
      <c r="K12" s="34"/>
      <c r="L12" s="34"/>
      <c r="M12" s="34"/>
      <c r="N12" s="34"/>
      <c r="O12" s="34"/>
      <c r="P12" s="34"/>
      <c r="Q12" s="34"/>
      <c r="R12" s="34"/>
      <c r="S12" s="34"/>
      <c r="T12" s="34"/>
      <c r="U12" s="434" t="s">
        <v>200</v>
      </c>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4"/>
      <c r="BD12" s="434"/>
      <c r="BE12" s="435"/>
      <c r="BF12" s="1"/>
      <c r="BG12" s="1"/>
      <c r="BH12" s="4"/>
      <c r="BI12"/>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
      <c r="A13" s="1"/>
      <c r="B13" s="180" t="s">
        <v>180</v>
      </c>
      <c r="C13" s="12"/>
      <c r="D13" s="12"/>
      <c r="E13" s="12"/>
      <c r="F13" s="12"/>
      <c r="G13" s="12"/>
      <c r="H13" s="12"/>
      <c r="I13" s="12"/>
      <c r="J13" s="206"/>
      <c r="K13" s="425" t="str">
        <f>""</f>
        <v/>
      </c>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6"/>
      <c r="BF13" s="1"/>
      <c r="BG13" s="1"/>
      <c r="BH13" s="4"/>
      <c r="BI13" s="75"/>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x14ac:dyDescent="0.2">
      <c r="A14" s="1"/>
      <c r="B14" s="13" t="s">
        <v>37</v>
      </c>
      <c r="C14" s="14"/>
      <c r="D14" s="14"/>
      <c r="E14" s="14"/>
      <c r="F14" s="14"/>
      <c r="G14" s="14"/>
      <c r="H14" s="14"/>
      <c r="I14" s="14"/>
      <c r="J14" s="20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8"/>
      <c r="BF14" s="1"/>
      <c r="BG14" s="1"/>
      <c r="BH14" s="4"/>
      <c r="BI14" s="76" t="s">
        <v>103</v>
      </c>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x14ac:dyDescent="0.2">
      <c r="A15" s="1"/>
      <c r="B15" s="16" t="s">
        <v>14</v>
      </c>
      <c r="C15" s="17"/>
      <c r="D15" s="17"/>
      <c r="E15" s="17"/>
      <c r="F15" s="17"/>
      <c r="G15" s="17"/>
      <c r="H15" s="17"/>
      <c r="I15" s="17"/>
      <c r="J15" s="411" t="str">
        <f>""</f>
        <v/>
      </c>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2"/>
      <c r="BF15" s="1"/>
      <c r="BG15" s="1"/>
      <c r="BH15" s="4"/>
      <c r="BI15" s="76" t="s">
        <v>104</v>
      </c>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x14ac:dyDescent="0.2">
      <c r="A16" s="1"/>
      <c r="B16" s="16" t="s">
        <v>73</v>
      </c>
      <c r="C16" s="17"/>
      <c r="D16" s="17"/>
      <c r="E16" s="17"/>
      <c r="F16" s="17"/>
      <c r="G16" s="17"/>
      <c r="H16" s="17"/>
      <c r="I16" s="17"/>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2"/>
      <c r="BF16" s="1"/>
      <c r="BG16" s="1"/>
      <c r="BH16" s="4"/>
      <c r="BI16" s="76" t="s">
        <v>105</v>
      </c>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x14ac:dyDescent="0.2">
      <c r="A17" s="1"/>
      <c r="B17" s="19" t="s">
        <v>180</v>
      </c>
      <c r="C17" s="20"/>
      <c r="D17" s="20"/>
      <c r="E17" s="20"/>
      <c r="F17" s="20"/>
      <c r="G17" s="20"/>
      <c r="H17" s="20"/>
      <c r="I17" s="20"/>
      <c r="J17" s="20"/>
      <c r="K17" s="20"/>
      <c r="L17" s="413" t="str">
        <f>""</f>
        <v/>
      </c>
      <c r="M17" s="413"/>
      <c r="N17" s="413"/>
      <c r="O17" s="413"/>
      <c r="P17" s="413"/>
      <c r="Q17" s="413"/>
      <c r="R17" s="413"/>
      <c r="S17" s="413"/>
      <c r="T17" s="413"/>
      <c r="U17" s="413"/>
      <c r="V17" s="413"/>
      <c r="W17" s="413"/>
      <c r="X17" s="413"/>
      <c r="Y17" s="413"/>
      <c r="Z17" s="413"/>
      <c r="AA17" s="413"/>
      <c r="AB17" s="414"/>
      <c r="AC17" s="414"/>
      <c r="AD17" s="414"/>
      <c r="AE17" s="414"/>
      <c r="AF17" s="415"/>
      <c r="AG17" s="20" t="s">
        <v>39</v>
      </c>
      <c r="AH17" s="20"/>
      <c r="AI17" s="20"/>
      <c r="AJ17" s="20"/>
      <c r="AK17" s="20"/>
      <c r="AL17" s="418" t="str">
        <f>""</f>
        <v/>
      </c>
      <c r="AM17" s="418"/>
      <c r="AN17" s="418"/>
      <c r="AO17" s="418"/>
      <c r="AP17" s="418"/>
      <c r="AQ17" s="418"/>
      <c r="AR17" s="418"/>
      <c r="AS17" s="418"/>
      <c r="AT17" s="418"/>
      <c r="AU17" s="418"/>
      <c r="AV17" s="418"/>
      <c r="AW17" s="418"/>
      <c r="AX17" s="418"/>
      <c r="AY17" s="418"/>
      <c r="AZ17" s="418"/>
      <c r="BA17" s="418"/>
      <c r="BB17" s="418"/>
      <c r="BC17" s="418"/>
      <c r="BD17" s="418"/>
      <c r="BE17" s="419"/>
      <c r="BF17" s="1"/>
      <c r="BG17" s="1"/>
      <c r="BH17" s="4"/>
      <c r="BI17" s="76" t="s">
        <v>106</v>
      </c>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
      <c r="A18" s="1"/>
      <c r="B18" s="13" t="s">
        <v>40</v>
      </c>
      <c r="C18" s="14"/>
      <c r="D18" s="14"/>
      <c r="E18" s="14"/>
      <c r="F18" s="14"/>
      <c r="G18" s="14"/>
      <c r="H18" s="14"/>
      <c r="I18" s="14"/>
      <c r="J18" s="14"/>
      <c r="K18" s="14"/>
      <c r="L18" s="416"/>
      <c r="M18" s="416"/>
      <c r="N18" s="416"/>
      <c r="O18" s="416"/>
      <c r="P18" s="416"/>
      <c r="Q18" s="416"/>
      <c r="R18" s="416"/>
      <c r="S18" s="416"/>
      <c r="T18" s="416"/>
      <c r="U18" s="416"/>
      <c r="V18" s="416"/>
      <c r="W18" s="416"/>
      <c r="X18" s="416"/>
      <c r="Y18" s="416"/>
      <c r="Z18" s="416"/>
      <c r="AA18" s="416"/>
      <c r="AB18" s="416"/>
      <c r="AC18" s="416"/>
      <c r="AD18" s="416"/>
      <c r="AE18" s="416"/>
      <c r="AF18" s="417"/>
      <c r="AG18" s="14" t="s">
        <v>41</v>
      </c>
      <c r="AH18" s="14"/>
      <c r="AI18" s="14"/>
      <c r="AJ18" s="14"/>
      <c r="AK18" s="14"/>
      <c r="AL18" s="420"/>
      <c r="AM18" s="420"/>
      <c r="AN18" s="420"/>
      <c r="AO18" s="420"/>
      <c r="AP18" s="420"/>
      <c r="AQ18" s="420"/>
      <c r="AR18" s="420"/>
      <c r="AS18" s="420"/>
      <c r="AT18" s="420"/>
      <c r="AU18" s="420"/>
      <c r="AV18" s="420"/>
      <c r="AW18" s="420"/>
      <c r="AX18" s="420"/>
      <c r="AY18" s="420"/>
      <c r="AZ18" s="420"/>
      <c r="BA18" s="420"/>
      <c r="BB18" s="420"/>
      <c r="BC18" s="420"/>
      <c r="BD18" s="420"/>
      <c r="BE18" s="421"/>
      <c r="BF18" s="1"/>
      <c r="BG18" s="1"/>
      <c r="BH18" s="4"/>
      <c r="BI18" s="76" t="s">
        <v>107</v>
      </c>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x14ac:dyDescent="0.2">
      <c r="A19" s="1"/>
      <c r="B19" s="436" t="s">
        <v>250</v>
      </c>
      <c r="C19" s="437"/>
      <c r="D19" s="437"/>
      <c r="E19" s="437"/>
      <c r="F19" s="437"/>
      <c r="G19" s="437"/>
      <c r="H19" s="437"/>
      <c r="I19" s="437"/>
      <c r="J19" s="437"/>
      <c r="K19" s="437"/>
      <c r="L19" s="437"/>
      <c r="M19" s="437"/>
      <c r="N19" s="437"/>
      <c r="O19" s="437"/>
      <c r="P19" s="437"/>
      <c r="Q19" s="437"/>
      <c r="R19" s="437"/>
      <c r="S19" s="437"/>
      <c r="T19" s="438"/>
      <c r="U19" s="438"/>
      <c r="V19" s="438"/>
      <c r="W19" s="438"/>
      <c r="X19" s="438"/>
      <c r="Y19" s="438"/>
      <c r="Z19" s="438"/>
      <c r="AA19" s="438"/>
      <c r="AB19" s="438"/>
      <c r="AC19" s="438"/>
      <c r="AD19" s="439"/>
      <c r="AE19" s="59" t="s">
        <v>101</v>
      </c>
      <c r="AF19" s="17"/>
      <c r="AG19" s="17"/>
      <c r="AH19" s="17"/>
      <c r="AI19" s="83"/>
      <c r="AJ19" s="83"/>
      <c r="AK19" s="83"/>
      <c r="AL19" s="83"/>
      <c r="AM19" s="83"/>
      <c r="AN19" s="208"/>
      <c r="AO19" s="208"/>
      <c r="AP19" s="208"/>
      <c r="AQ19" s="208"/>
      <c r="AR19" s="429"/>
      <c r="AS19" s="430"/>
      <c r="AT19" s="430"/>
      <c r="AU19" s="430"/>
      <c r="AV19" s="430"/>
      <c r="AW19" s="430"/>
      <c r="AX19" s="430"/>
      <c r="AY19" s="430"/>
      <c r="AZ19" s="430"/>
      <c r="BA19" s="430"/>
      <c r="BB19" s="430"/>
      <c r="BC19" s="430"/>
      <c r="BD19" s="430"/>
      <c r="BE19" s="431"/>
      <c r="BF19" s="1"/>
      <c r="BG19" s="1"/>
      <c r="BH19" s="4"/>
      <c r="BI19" s="76" t="s">
        <v>108</v>
      </c>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x14ac:dyDescent="0.2">
      <c r="A20" s="1"/>
      <c r="B20" s="16" t="s">
        <v>181</v>
      </c>
      <c r="C20" s="209"/>
      <c r="D20" s="209"/>
      <c r="E20" s="209"/>
      <c r="F20" s="209"/>
      <c r="G20" s="209"/>
      <c r="H20" s="209"/>
      <c r="I20" s="209"/>
      <c r="J20" s="210"/>
      <c r="K20" s="210"/>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3"/>
      <c r="BF20" s="1"/>
      <c r="BG20" s="1"/>
      <c r="BH20" s="4"/>
      <c r="BI20" s="77" t="s">
        <v>109</v>
      </c>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ht="13.5" thickBot="1" x14ac:dyDescent="0.25">
      <c r="A21" s="1"/>
      <c r="B21" s="24" t="s">
        <v>42</v>
      </c>
      <c r="C21" s="25"/>
      <c r="D21" s="25"/>
      <c r="E21" s="25"/>
      <c r="F21" s="25"/>
      <c r="G21" s="25"/>
      <c r="H21" s="25"/>
      <c r="I21" s="25"/>
      <c r="J21" s="25"/>
      <c r="K21" s="422"/>
      <c r="L21" s="422"/>
      <c r="M21" s="422"/>
      <c r="N21" s="422"/>
      <c r="O21" s="422"/>
      <c r="P21" s="422"/>
      <c r="Q21" s="422"/>
      <c r="R21" s="422"/>
      <c r="S21" s="422"/>
      <c r="T21" s="422"/>
      <c r="U21" s="422"/>
      <c r="V21" s="422"/>
      <c r="W21" s="422"/>
      <c r="X21" s="422"/>
      <c r="Y21" s="422"/>
      <c r="Z21" s="422"/>
      <c r="AA21" s="422"/>
      <c r="AB21" s="422"/>
      <c r="AC21" s="422"/>
      <c r="AD21" s="422"/>
      <c r="AE21" s="422"/>
      <c r="AF21" s="423"/>
      <c r="AG21" s="25" t="s">
        <v>11</v>
      </c>
      <c r="AH21" s="25"/>
      <c r="AI21" s="25"/>
      <c r="AJ21" s="25"/>
      <c r="AK21" s="25"/>
      <c r="AL21" s="25"/>
      <c r="AM21" s="422"/>
      <c r="AN21" s="422"/>
      <c r="AO21" s="422"/>
      <c r="AP21" s="422"/>
      <c r="AQ21" s="422"/>
      <c r="AR21" s="422"/>
      <c r="AS21" s="422"/>
      <c r="AT21" s="422"/>
      <c r="AU21" s="422"/>
      <c r="AV21" s="422"/>
      <c r="AW21" s="422"/>
      <c r="AX21" s="422"/>
      <c r="AY21" s="422"/>
      <c r="AZ21" s="422"/>
      <c r="BA21" s="422"/>
      <c r="BB21" s="422"/>
      <c r="BC21" s="422"/>
      <c r="BD21" s="422"/>
      <c r="BE21" s="424"/>
      <c r="BF21" s="1"/>
      <c r="BG21" s="1"/>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x14ac:dyDescent="0.2">
      <c r="A22" s="1"/>
      <c r="B22" s="109" t="s">
        <v>117</v>
      </c>
      <c r="C22" s="60"/>
      <c r="D22" s="60"/>
      <c r="E22" s="60"/>
      <c r="F22" s="60"/>
      <c r="G22" s="60"/>
      <c r="H22" s="60"/>
      <c r="I22" s="60"/>
      <c r="J22" s="91"/>
      <c r="K22" s="91"/>
      <c r="L22" s="91"/>
      <c r="M22" s="91"/>
      <c r="N22" s="91"/>
      <c r="O22" s="92"/>
      <c r="P22" s="92"/>
      <c r="Q22" s="92"/>
      <c r="R22" s="92"/>
      <c r="S22" s="92"/>
      <c r="T22" s="92"/>
      <c r="U22" s="6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1"/>
      <c r="BF22" s="1"/>
      <c r="BG22" s="1"/>
      <c r="BH22" s="4"/>
      <c r="BI22" s="93" t="s">
        <v>118</v>
      </c>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3.5" thickBot="1" x14ac:dyDescent="0.25">
      <c r="A23" s="1"/>
      <c r="B23" s="110" t="s">
        <v>116</v>
      </c>
      <c r="C23" s="48"/>
      <c r="D23" s="48"/>
      <c r="E23" s="48"/>
      <c r="F23" s="48"/>
      <c r="G23" s="48"/>
      <c r="H23" s="48"/>
      <c r="I23" s="48"/>
      <c r="J23" s="89"/>
      <c r="K23" s="89"/>
      <c r="L23" s="89"/>
      <c r="M23" s="89"/>
      <c r="N23" s="89"/>
      <c r="O23" s="90"/>
      <c r="P23" s="90"/>
      <c r="Q23" s="90"/>
      <c r="R23" s="90"/>
      <c r="S23" s="90"/>
      <c r="T23" s="90"/>
      <c r="U23" s="89"/>
      <c r="V23" s="89"/>
      <c r="W23" s="89"/>
      <c r="X23" s="89"/>
      <c r="Y23" s="89"/>
      <c r="Z23" s="89"/>
      <c r="AA23" s="89"/>
      <c r="AB23" s="89"/>
      <c r="AC23" s="89"/>
      <c r="AD23" s="89"/>
      <c r="AE23" s="90"/>
      <c r="AF23" s="90"/>
      <c r="AG23" s="90"/>
      <c r="AH23" s="90"/>
      <c r="AI23" s="90"/>
      <c r="AJ23" s="90"/>
      <c r="AK23" s="88"/>
      <c r="AL23" s="115"/>
      <c r="AM23" s="116"/>
      <c r="AN23" s="116"/>
      <c r="AO23" s="442"/>
      <c r="AP23" s="442"/>
      <c r="AQ23" s="442"/>
      <c r="AR23" s="442"/>
      <c r="AS23" s="442"/>
      <c r="AT23" s="442"/>
      <c r="AU23" s="442"/>
      <c r="AV23" s="442"/>
      <c r="AW23" s="442"/>
      <c r="AX23" s="442"/>
      <c r="AY23" s="442"/>
      <c r="AZ23" s="442"/>
      <c r="BA23" s="442"/>
      <c r="BB23" s="442"/>
      <c r="BC23" s="442"/>
      <c r="BD23" s="442"/>
      <c r="BE23" s="443"/>
      <c r="BF23" s="1"/>
      <c r="BG23" s="1"/>
      <c r="BH23" s="4"/>
      <c r="BI23" s="94" t="s">
        <v>119</v>
      </c>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3.5" thickBot="1" x14ac:dyDescent="0.25">
      <c r="A24" s="1"/>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1"/>
      <c r="BG24" s="1"/>
      <c r="BH24" s="4"/>
      <c r="BI24" s="95" t="s">
        <v>120</v>
      </c>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3.5" thickBot="1" x14ac:dyDescent="0.25">
      <c r="A25" s="1"/>
      <c r="B25" s="9" t="s">
        <v>43</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1"/>
      <c r="BF25" s="1"/>
      <c r="BG25" s="1"/>
      <c r="BH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x14ac:dyDescent="0.2">
      <c r="A26" s="1"/>
      <c r="B26" s="29" t="s">
        <v>44</v>
      </c>
      <c r="C26" s="30"/>
      <c r="D26" s="30"/>
      <c r="E26" s="30"/>
      <c r="F26" s="30"/>
      <c r="G26" s="30"/>
      <c r="H26" s="30"/>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5"/>
      <c r="BF26" s="1"/>
      <c r="BG26" s="1"/>
      <c r="BH26" s="4"/>
      <c r="BI26" s="75" t="s">
        <v>200</v>
      </c>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x14ac:dyDescent="0.2">
      <c r="A27" s="1"/>
      <c r="B27" s="16" t="s">
        <v>12</v>
      </c>
      <c r="C27" s="17"/>
      <c r="D27" s="17"/>
      <c r="E27" s="17"/>
      <c r="F27" s="17"/>
      <c r="G27" s="17"/>
      <c r="H27" s="17"/>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9"/>
      <c r="BF27" s="1"/>
      <c r="BG27" s="1"/>
      <c r="BH27" s="4"/>
      <c r="BI27" s="174" t="s">
        <v>200</v>
      </c>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x14ac:dyDescent="0.2">
      <c r="A28" s="1"/>
      <c r="B28" s="16" t="s">
        <v>47</v>
      </c>
      <c r="C28" s="17"/>
      <c r="D28" s="17"/>
      <c r="E28" s="17"/>
      <c r="F28" s="17"/>
      <c r="G28" s="17"/>
      <c r="H28" s="17"/>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7"/>
      <c r="BF28" s="1"/>
      <c r="BG28" s="1"/>
      <c r="BH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x14ac:dyDescent="0.2">
      <c r="A29" s="1"/>
      <c r="B29" s="16" t="s">
        <v>45</v>
      </c>
      <c r="C29" s="17"/>
      <c r="D29" s="17"/>
      <c r="E29" s="17"/>
      <c r="F29" s="17"/>
      <c r="G29" s="17"/>
      <c r="H29" s="17"/>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58"/>
      <c r="AG29" s="17" t="s">
        <v>13</v>
      </c>
      <c r="AH29" s="17"/>
      <c r="AI29" s="17"/>
      <c r="AJ29" s="17"/>
      <c r="AK29" s="17"/>
      <c r="AL29" s="17"/>
      <c r="AM29" s="17"/>
      <c r="AN29" s="17"/>
      <c r="AO29" s="448"/>
      <c r="AP29" s="448"/>
      <c r="AQ29" s="448"/>
      <c r="AR29" s="448"/>
      <c r="AS29" s="448"/>
      <c r="AT29" s="448"/>
      <c r="AU29" s="448"/>
      <c r="AV29" s="448"/>
      <c r="AW29" s="448"/>
      <c r="AX29" s="448"/>
      <c r="AY29" s="448"/>
      <c r="AZ29" s="448"/>
      <c r="BA29" s="448"/>
      <c r="BB29" s="448"/>
      <c r="BC29" s="448"/>
      <c r="BD29" s="448"/>
      <c r="BE29" s="449"/>
      <c r="BF29" s="1"/>
      <c r="BG29" s="1"/>
      <c r="BH29" s="4"/>
      <c r="BI29" s="75" t="s">
        <v>122</v>
      </c>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x14ac:dyDescent="0.2">
      <c r="A30" s="1"/>
      <c r="B30" s="16" t="s">
        <v>46</v>
      </c>
      <c r="C30" s="17"/>
      <c r="D30" s="17"/>
      <c r="E30" s="17"/>
      <c r="F30" s="17"/>
      <c r="G30" s="17"/>
      <c r="H30" s="17"/>
      <c r="I30" s="1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9"/>
      <c r="BF30" s="1"/>
      <c r="BG30" s="1"/>
      <c r="BH30" s="4"/>
      <c r="BI30" s="98" t="s">
        <v>123</v>
      </c>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
      <c r="A31" s="1"/>
      <c r="B31" s="16" t="s">
        <v>38</v>
      </c>
      <c r="C31" s="17"/>
      <c r="D31" s="17"/>
      <c r="E31" s="17"/>
      <c r="F31" s="17"/>
      <c r="G31" s="17"/>
      <c r="H31" s="17"/>
      <c r="I31" s="17"/>
      <c r="J31" s="83"/>
      <c r="K31" s="83"/>
      <c r="L31" s="83"/>
      <c r="M31" s="83"/>
      <c r="N31" s="83"/>
      <c r="O31" s="446"/>
      <c r="P31" s="446"/>
      <c r="Q31" s="446"/>
      <c r="R31" s="446"/>
      <c r="S31" s="446"/>
      <c r="T31" s="446"/>
      <c r="U31" s="446"/>
      <c r="V31" s="446"/>
      <c r="W31" s="446"/>
      <c r="X31" s="446"/>
      <c r="Y31" s="446"/>
      <c r="Z31" s="446"/>
      <c r="AA31" s="446"/>
      <c r="AB31" s="446"/>
      <c r="AC31" s="446"/>
      <c r="AD31" s="459"/>
      <c r="AE31" s="181" t="s">
        <v>101</v>
      </c>
      <c r="AF31" s="170"/>
      <c r="AG31" s="170"/>
      <c r="AH31" s="170"/>
      <c r="AI31" s="171"/>
      <c r="AJ31" s="171"/>
      <c r="AK31" s="171"/>
      <c r="AL31" s="171"/>
      <c r="AM31" s="171"/>
      <c r="AN31" s="172"/>
      <c r="AO31" s="172"/>
      <c r="AP31" s="172"/>
      <c r="AQ31" s="172"/>
      <c r="AR31" s="454"/>
      <c r="AS31" s="455"/>
      <c r="AT31" s="455"/>
      <c r="AU31" s="455"/>
      <c r="AV31" s="455"/>
      <c r="AW31" s="455"/>
      <c r="AX31" s="455"/>
      <c r="AY31" s="455"/>
      <c r="AZ31" s="455"/>
      <c r="BA31" s="455"/>
      <c r="BB31" s="455"/>
      <c r="BC31" s="455"/>
      <c r="BD31" s="455"/>
      <c r="BE31" s="456"/>
      <c r="BF31" s="1"/>
      <c r="BG31" s="1"/>
      <c r="BH31" s="4"/>
      <c r="BI31" s="98" t="s">
        <v>124</v>
      </c>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13.5" thickBot="1" x14ac:dyDescent="0.25">
      <c r="A32" s="1"/>
      <c r="B32" s="463" t="s">
        <v>84</v>
      </c>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6"/>
      <c r="BF32" s="1"/>
      <c r="BG32" s="1"/>
      <c r="BH32" s="4"/>
      <c r="BI32" s="98" t="s">
        <v>125</v>
      </c>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1:86" x14ac:dyDescent="0.2">
      <c r="A33" s="1"/>
      <c r="B33" s="31" t="s">
        <v>68</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1"/>
      <c r="BG33" s="1"/>
      <c r="BH33" s="4"/>
      <c r="BI33" s="98" t="s">
        <v>126</v>
      </c>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1:86" ht="13.5" thickBot="1" x14ac:dyDescent="0.25">
      <c r="A34" s="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1"/>
      <c r="BG34" s="1"/>
      <c r="BH34" s="4"/>
      <c r="BI34" s="99" t="s">
        <v>127</v>
      </c>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12.75" customHeight="1" x14ac:dyDescent="0.2">
      <c r="A35" s="1"/>
      <c r="B35" s="33">
        <v>1</v>
      </c>
      <c r="C35" s="80" t="s">
        <v>15</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467" t="s">
        <v>87</v>
      </c>
      <c r="AY35" s="468"/>
      <c r="AZ35" s="468"/>
      <c r="BA35" s="468"/>
      <c r="BB35" s="468"/>
      <c r="BC35" s="468"/>
      <c r="BD35" s="468"/>
      <c r="BE35" s="469"/>
      <c r="BF35" s="1"/>
      <c r="BG35" s="1"/>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x14ac:dyDescent="0.2">
      <c r="A36" s="1"/>
      <c r="B36" s="13" t="s">
        <v>86</v>
      </c>
      <c r="C36" s="14"/>
      <c r="D36" s="14"/>
      <c r="E36" s="14"/>
      <c r="F36" s="14"/>
      <c r="G36" s="14"/>
      <c r="H36" s="14"/>
      <c r="I36" s="14"/>
      <c r="J36" s="14"/>
      <c r="K36" s="14"/>
      <c r="L36" s="14"/>
      <c r="M36" s="14"/>
      <c r="N36" s="14"/>
      <c r="O36" s="14"/>
      <c r="P36" s="14"/>
      <c r="Q36" s="14"/>
      <c r="R36" s="14"/>
      <c r="S36" s="14"/>
      <c r="T36" s="14"/>
      <c r="U36" s="14"/>
      <c r="V36" s="14"/>
      <c r="W36" s="14"/>
      <c r="X36" s="114" t="s">
        <v>145</v>
      </c>
      <c r="Y36" s="43"/>
      <c r="Z36" s="113"/>
      <c r="AA36" s="14" t="s">
        <v>16</v>
      </c>
      <c r="AB36" s="14"/>
      <c r="AC36" s="14"/>
      <c r="AD36" s="14"/>
      <c r="AE36" s="14"/>
      <c r="AF36" s="14"/>
      <c r="AG36" s="14"/>
      <c r="AH36" s="14"/>
      <c r="AI36" s="14"/>
      <c r="AJ36" s="14"/>
      <c r="AK36" s="14"/>
      <c r="AL36" s="14"/>
      <c r="AM36" s="14"/>
      <c r="AN36" s="14"/>
      <c r="AO36" s="14"/>
      <c r="AP36" s="14"/>
      <c r="AQ36" s="14"/>
      <c r="AR36" s="14"/>
      <c r="AS36" s="14"/>
      <c r="AT36" s="14"/>
      <c r="AU36" s="14"/>
      <c r="AV36" s="74"/>
      <c r="AW36" s="74"/>
      <c r="AX36" s="470"/>
      <c r="AY36" s="471"/>
      <c r="AZ36" s="471"/>
      <c r="BA36" s="471"/>
      <c r="BB36" s="471"/>
      <c r="BC36" s="471"/>
      <c r="BD36" s="471"/>
      <c r="BE36" s="472"/>
      <c r="BF36" s="1"/>
      <c r="BG36" s="1"/>
      <c r="BH36" s="4"/>
      <c r="BI36" s="93" t="s">
        <v>134</v>
      </c>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x14ac:dyDescent="0.2">
      <c r="A37" s="1"/>
      <c r="B37" s="72" t="s">
        <v>79</v>
      </c>
      <c r="C37" s="375"/>
      <c r="D37" s="375"/>
      <c r="E37" s="375"/>
      <c r="F37" s="375"/>
      <c r="G37" s="375"/>
      <c r="H37" s="375"/>
      <c r="I37" s="375"/>
      <c r="J37" s="375"/>
      <c r="K37" s="375"/>
      <c r="L37" s="375"/>
      <c r="M37" s="375"/>
      <c r="N37" s="375"/>
      <c r="O37" s="375"/>
      <c r="P37" s="375"/>
      <c r="Q37" s="375"/>
      <c r="R37" s="375"/>
      <c r="S37" s="375"/>
      <c r="T37" s="375"/>
      <c r="U37" s="375"/>
      <c r="V37" s="375"/>
      <c r="W37" s="376"/>
      <c r="X37" s="374"/>
      <c r="Y37" s="375"/>
      <c r="Z37" s="376"/>
      <c r="AA37" s="457"/>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1"/>
      <c r="AX37" s="374"/>
      <c r="AY37" s="375"/>
      <c r="AZ37" s="375"/>
      <c r="BA37" s="375"/>
      <c r="BB37" s="375"/>
      <c r="BC37" s="375"/>
      <c r="BD37" s="375"/>
      <c r="BE37" s="393"/>
      <c r="BF37" s="1"/>
      <c r="BG37" s="1"/>
      <c r="BH37" s="4"/>
      <c r="BI37" s="95" t="s">
        <v>135</v>
      </c>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x14ac:dyDescent="0.2">
      <c r="A38" s="1"/>
      <c r="B38" s="72" t="s">
        <v>80</v>
      </c>
      <c r="C38" s="375"/>
      <c r="D38" s="375"/>
      <c r="E38" s="375"/>
      <c r="F38" s="375"/>
      <c r="G38" s="375"/>
      <c r="H38" s="375"/>
      <c r="I38" s="375"/>
      <c r="J38" s="375"/>
      <c r="K38" s="375"/>
      <c r="L38" s="375"/>
      <c r="M38" s="375"/>
      <c r="N38" s="375"/>
      <c r="O38" s="375"/>
      <c r="P38" s="375"/>
      <c r="Q38" s="375"/>
      <c r="R38" s="375"/>
      <c r="S38" s="375"/>
      <c r="T38" s="375"/>
      <c r="U38" s="375"/>
      <c r="V38" s="375"/>
      <c r="W38" s="376"/>
      <c r="X38" s="374"/>
      <c r="Y38" s="375"/>
      <c r="Z38" s="376"/>
      <c r="AA38" s="457"/>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1"/>
      <c r="AX38" s="374"/>
      <c r="AY38" s="375"/>
      <c r="AZ38" s="375"/>
      <c r="BA38" s="375"/>
      <c r="BB38" s="375"/>
      <c r="BC38" s="375"/>
      <c r="BD38" s="375"/>
      <c r="BE38" s="393"/>
      <c r="BF38" s="1"/>
      <c r="BG38" s="1"/>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x14ac:dyDescent="0.2">
      <c r="A39" s="1"/>
      <c r="B39" s="72" t="s">
        <v>81</v>
      </c>
      <c r="C39" s="375"/>
      <c r="D39" s="375"/>
      <c r="E39" s="375"/>
      <c r="F39" s="375"/>
      <c r="G39" s="375"/>
      <c r="H39" s="375"/>
      <c r="I39" s="375"/>
      <c r="J39" s="375"/>
      <c r="K39" s="375"/>
      <c r="L39" s="375"/>
      <c r="M39" s="375"/>
      <c r="N39" s="375"/>
      <c r="O39" s="375"/>
      <c r="P39" s="375"/>
      <c r="Q39" s="375"/>
      <c r="R39" s="375"/>
      <c r="S39" s="375"/>
      <c r="T39" s="375"/>
      <c r="U39" s="375"/>
      <c r="V39" s="375"/>
      <c r="W39" s="376"/>
      <c r="X39" s="374"/>
      <c r="Y39" s="375"/>
      <c r="Z39" s="376"/>
      <c r="AA39" s="457"/>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1"/>
      <c r="AX39" s="374"/>
      <c r="AY39" s="375"/>
      <c r="AZ39" s="375"/>
      <c r="BA39" s="375"/>
      <c r="BB39" s="375"/>
      <c r="BC39" s="375"/>
      <c r="BD39" s="375"/>
      <c r="BE39" s="393"/>
      <c r="BF39" s="1"/>
      <c r="BG39" s="1"/>
      <c r="BH39" s="4"/>
      <c r="BI39" s="75" t="s">
        <v>148</v>
      </c>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x14ac:dyDescent="0.2">
      <c r="A40" s="1"/>
      <c r="B40" s="72" t="s">
        <v>146</v>
      </c>
      <c r="C40" s="375"/>
      <c r="D40" s="375"/>
      <c r="E40" s="375"/>
      <c r="F40" s="375"/>
      <c r="G40" s="375"/>
      <c r="H40" s="375"/>
      <c r="I40" s="375"/>
      <c r="J40" s="375"/>
      <c r="K40" s="375"/>
      <c r="L40" s="375"/>
      <c r="M40" s="375"/>
      <c r="N40" s="375"/>
      <c r="O40" s="375"/>
      <c r="P40" s="375"/>
      <c r="Q40" s="375"/>
      <c r="R40" s="375"/>
      <c r="S40" s="375"/>
      <c r="T40" s="375"/>
      <c r="U40" s="375"/>
      <c r="V40" s="375"/>
      <c r="W40" s="376"/>
      <c r="X40" s="374"/>
      <c r="Y40" s="375"/>
      <c r="Z40" s="376"/>
      <c r="AA40" s="457"/>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1"/>
      <c r="AX40" s="374"/>
      <c r="AY40" s="375"/>
      <c r="AZ40" s="375"/>
      <c r="BA40" s="375"/>
      <c r="BB40" s="375"/>
      <c r="BC40" s="375"/>
      <c r="BD40" s="375"/>
      <c r="BE40" s="393"/>
      <c r="BF40" s="1"/>
      <c r="BG40" s="1"/>
      <c r="BH40" s="4"/>
      <c r="BI40" s="98" t="s">
        <v>149</v>
      </c>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x14ac:dyDescent="0.2">
      <c r="A41" s="1"/>
      <c r="B41" s="72" t="s">
        <v>147</v>
      </c>
      <c r="C41" s="375"/>
      <c r="D41" s="375"/>
      <c r="E41" s="375"/>
      <c r="F41" s="375"/>
      <c r="G41" s="375"/>
      <c r="H41" s="375"/>
      <c r="I41" s="375"/>
      <c r="J41" s="375"/>
      <c r="K41" s="375"/>
      <c r="L41" s="375"/>
      <c r="M41" s="375"/>
      <c r="N41" s="375"/>
      <c r="O41" s="375"/>
      <c r="P41" s="375"/>
      <c r="Q41" s="375"/>
      <c r="R41" s="375"/>
      <c r="S41" s="375"/>
      <c r="T41" s="375"/>
      <c r="U41" s="375"/>
      <c r="V41" s="375"/>
      <c r="W41" s="376"/>
      <c r="X41" s="374"/>
      <c r="Y41" s="375"/>
      <c r="Z41" s="376"/>
      <c r="AA41" s="457"/>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1"/>
      <c r="AX41" s="374"/>
      <c r="AY41" s="375"/>
      <c r="AZ41" s="375"/>
      <c r="BA41" s="375"/>
      <c r="BB41" s="375"/>
      <c r="BC41" s="375"/>
      <c r="BD41" s="375"/>
      <c r="BE41" s="393"/>
      <c r="BF41" s="1"/>
      <c r="BG41" s="1"/>
      <c r="BH41" s="4"/>
      <c r="BI41" s="98" t="s">
        <v>150</v>
      </c>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13.5" thickBot="1" x14ac:dyDescent="0.25">
      <c r="A42" s="1"/>
      <c r="B42" s="24" t="s">
        <v>85</v>
      </c>
      <c r="C42" s="25"/>
      <c r="D42" s="25"/>
      <c r="E42" s="25"/>
      <c r="F42" s="25"/>
      <c r="G42" s="25"/>
      <c r="H42" s="25"/>
      <c r="I42" s="25"/>
      <c r="J42" s="25"/>
      <c r="K42" s="25"/>
      <c r="L42" s="25"/>
      <c r="M42" s="25"/>
      <c r="N42" s="25"/>
      <c r="O42" s="25"/>
      <c r="P42" s="25"/>
      <c r="Q42" s="25"/>
      <c r="R42" s="25"/>
      <c r="S42" s="26"/>
      <c r="T42" s="26"/>
      <c r="U42" s="25" t="s">
        <v>17</v>
      </c>
      <c r="V42" s="25"/>
      <c r="W42" s="25"/>
      <c r="X42" s="25"/>
      <c r="Y42" s="25"/>
      <c r="Z42" s="25" t="s">
        <v>18</v>
      </c>
      <c r="AA42" s="25"/>
      <c r="AB42" s="25"/>
      <c r="AC42" s="25"/>
      <c r="AD42" s="25"/>
      <c r="AE42" s="25"/>
      <c r="AF42" s="25"/>
      <c r="AG42" s="25"/>
      <c r="AH42" s="25" t="s">
        <v>19</v>
      </c>
      <c r="AI42" s="25"/>
      <c r="AJ42" s="25"/>
      <c r="AK42" s="25"/>
      <c r="AL42" s="25"/>
      <c r="AM42" s="25"/>
      <c r="AN42" s="25" t="s">
        <v>20</v>
      </c>
      <c r="AO42" s="25"/>
      <c r="AP42" s="25"/>
      <c r="AQ42" s="462"/>
      <c r="AR42" s="462"/>
      <c r="AS42" s="462"/>
      <c r="AT42" s="462"/>
      <c r="AU42" s="462"/>
      <c r="AV42" s="462"/>
      <c r="AW42" s="462"/>
      <c r="AX42" s="462"/>
      <c r="AY42" s="462"/>
      <c r="AZ42" s="462"/>
      <c r="BA42" s="462"/>
      <c r="BB42" s="462"/>
      <c r="BC42" s="462"/>
      <c r="BD42" s="462"/>
      <c r="BE42" s="473"/>
      <c r="BF42" s="1"/>
      <c r="BG42" s="1"/>
      <c r="BH42" s="4"/>
      <c r="BI42" s="98" t="s">
        <v>151</v>
      </c>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x14ac:dyDescent="0.2">
      <c r="A43" s="1"/>
      <c r="B43" s="33">
        <v>2</v>
      </c>
      <c r="C43" s="80" t="s">
        <v>98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5"/>
      <c r="AF43" s="33">
        <v>3</v>
      </c>
      <c r="AG43" s="80" t="s">
        <v>100</v>
      </c>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5"/>
      <c r="BF43" s="1"/>
      <c r="BG43" s="1"/>
      <c r="BH43" s="4"/>
      <c r="BI43" s="98" t="s">
        <v>152</v>
      </c>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x14ac:dyDescent="0.2">
      <c r="A44" s="1"/>
      <c r="B44" s="72" t="s">
        <v>79</v>
      </c>
      <c r="C44" s="450"/>
      <c r="D44" s="450"/>
      <c r="E44" s="450"/>
      <c r="F44" s="450"/>
      <c r="G44" s="450"/>
      <c r="H44" s="450"/>
      <c r="I44" s="450"/>
      <c r="J44" s="450"/>
      <c r="K44" s="450"/>
      <c r="L44" s="450"/>
      <c r="M44" s="450"/>
      <c r="N44" s="450"/>
      <c r="O44" s="450"/>
      <c r="P44" s="450"/>
      <c r="Q44" s="450"/>
      <c r="R44" s="450"/>
      <c r="S44" s="450"/>
      <c r="T44" s="450"/>
      <c r="U44" s="450"/>
      <c r="V44" s="450"/>
      <c r="W44" s="451"/>
      <c r="X44" s="374"/>
      <c r="Y44" s="375"/>
      <c r="Z44" s="375"/>
      <c r="AA44" s="56" t="s">
        <v>22</v>
      </c>
      <c r="AB44" s="374"/>
      <c r="AC44" s="375"/>
      <c r="AD44" s="375"/>
      <c r="AE44" s="17" t="s">
        <v>21</v>
      </c>
      <c r="AF44" s="478"/>
      <c r="AG44" s="450"/>
      <c r="AH44" s="450"/>
      <c r="AI44" s="450"/>
      <c r="AJ44" s="450"/>
      <c r="AK44" s="450"/>
      <c r="AL44" s="450"/>
      <c r="AM44" s="450"/>
      <c r="AN44" s="450"/>
      <c r="AO44" s="450"/>
      <c r="AP44" s="450"/>
      <c r="AQ44" s="450"/>
      <c r="AR44" s="450"/>
      <c r="AS44" s="450"/>
      <c r="AT44" s="450"/>
      <c r="AU44" s="450"/>
      <c r="AV44" s="450"/>
      <c r="AW44" s="450"/>
      <c r="AX44" s="450"/>
      <c r="AY44" s="450"/>
      <c r="AZ44" s="450"/>
      <c r="BA44" s="451"/>
      <c r="BB44" s="374"/>
      <c r="BC44" s="375"/>
      <c r="BD44" s="375"/>
      <c r="BE44" s="18" t="s">
        <v>21</v>
      </c>
      <c r="BF44" s="1"/>
      <c r="BG44" s="1"/>
      <c r="BH44" s="4"/>
      <c r="BI44" s="99" t="s">
        <v>153</v>
      </c>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x14ac:dyDescent="0.2">
      <c r="A45" s="1"/>
      <c r="B45" s="72" t="s">
        <v>80</v>
      </c>
      <c r="C45" s="450"/>
      <c r="D45" s="450"/>
      <c r="E45" s="450"/>
      <c r="F45" s="450"/>
      <c r="G45" s="450"/>
      <c r="H45" s="450"/>
      <c r="I45" s="450"/>
      <c r="J45" s="450"/>
      <c r="K45" s="450"/>
      <c r="L45" s="450"/>
      <c r="M45" s="450"/>
      <c r="N45" s="450"/>
      <c r="O45" s="450"/>
      <c r="P45" s="450"/>
      <c r="Q45" s="450"/>
      <c r="R45" s="450"/>
      <c r="S45" s="450"/>
      <c r="T45" s="450"/>
      <c r="U45" s="450"/>
      <c r="V45" s="450"/>
      <c r="W45" s="451"/>
      <c r="X45" s="374"/>
      <c r="Y45" s="375"/>
      <c r="Z45" s="375"/>
      <c r="AA45" s="56" t="s">
        <v>22</v>
      </c>
      <c r="AB45" s="374"/>
      <c r="AC45" s="375"/>
      <c r="AD45" s="375"/>
      <c r="AE45" s="17" t="s">
        <v>21</v>
      </c>
      <c r="AF45" s="478"/>
      <c r="AG45" s="450"/>
      <c r="AH45" s="450"/>
      <c r="AI45" s="450"/>
      <c r="AJ45" s="450"/>
      <c r="AK45" s="450"/>
      <c r="AL45" s="450"/>
      <c r="AM45" s="450"/>
      <c r="AN45" s="450"/>
      <c r="AO45" s="450"/>
      <c r="AP45" s="450"/>
      <c r="AQ45" s="450"/>
      <c r="AR45" s="450"/>
      <c r="AS45" s="450"/>
      <c r="AT45" s="450"/>
      <c r="AU45" s="450"/>
      <c r="AV45" s="450"/>
      <c r="AW45" s="450"/>
      <c r="AX45" s="450"/>
      <c r="AY45" s="450"/>
      <c r="AZ45" s="450"/>
      <c r="BA45" s="451"/>
      <c r="BB45" s="374"/>
      <c r="BC45" s="375"/>
      <c r="BD45" s="375"/>
      <c r="BE45" s="18" t="s">
        <v>21</v>
      </c>
      <c r="BF45" s="1"/>
      <c r="BG45" s="1"/>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3.5" thickBot="1" x14ac:dyDescent="0.25">
      <c r="A46" s="1"/>
      <c r="B46" s="73" t="s">
        <v>81</v>
      </c>
      <c r="C46" s="450"/>
      <c r="D46" s="450"/>
      <c r="E46" s="450"/>
      <c r="F46" s="450"/>
      <c r="G46" s="450"/>
      <c r="H46" s="450"/>
      <c r="I46" s="450"/>
      <c r="J46" s="450"/>
      <c r="K46" s="450"/>
      <c r="L46" s="450"/>
      <c r="M46" s="450"/>
      <c r="N46" s="450"/>
      <c r="O46" s="450"/>
      <c r="P46" s="450"/>
      <c r="Q46" s="450"/>
      <c r="R46" s="450"/>
      <c r="S46" s="450"/>
      <c r="T46" s="450"/>
      <c r="U46" s="450"/>
      <c r="V46" s="450"/>
      <c r="W46" s="451"/>
      <c r="X46" s="374"/>
      <c r="Y46" s="375"/>
      <c r="Z46" s="375"/>
      <c r="AA46" s="56" t="s">
        <v>22</v>
      </c>
      <c r="AB46" s="374"/>
      <c r="AC46" s="375"/>
      <c r="AD46" s="375"/>
      <c r="AE46" s="17" t="s">
        <v>21</v>
      </c>
      <c r="AF46" s="478"/>
      <c r="AG46" s="450"/>
      <c r="AH46" s="450"/>
      <c r="AI46" s="450"/>
      <c r="AJ46" s="450"/>
      <c r="AK46" s="450"/>
      <c r="AL46" s="450"/>
      <c r="AM46" s="450"/>
      <c r="AN46" s="450"/>
      <c r="AO46" s="450"/>
      <c r="AP46" s="450"/>
      <c r="AQ46" s="450"/>
      <c r="AR46" s="450"/>
      <c r="AS46" s="450"/>
      <c r="AT46" s="450"/>
      <c r="AU46" s="450"/>
      <c r="AV46" s="450"/>
      <c r="AW46" s="450"/>
      <c r="AX46" s="450"/>
      <c r="AY46" s="450"/>
      <c r="AZ46" s="450"/>
      <c r="BA46" s="451"/>
      <c r="BB46" s="374"/>
      <c r="BC46" s="375"/>
      <c r="BD46" s="375"/>
      <c r="BE46" s="27" t="s">
        <v>21</v>
      </c>
      <c r="BF46" s="1"/>
      <c r="BG46" s="1"/>
      <c r="BH46" s="4"/>
      <c r="BI46" s="4" t="s">
        <v>157</v>
      </c>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3.5" thickBot="1" x14ac:dyDescent="0.25">
      <c r="A47" s="1"/>
      <c r="B47" s="33">
        <v>4</v>
      </c>
      <c r="C47" s="81" t="s">
        <v>202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t="s">
        <v>3</v>
      </c>
      <c r="AJ47" s="36"/>
      <c r="AK47" s="36"/>
      <c r="AL47" s="36"/>
      <c r="AM47" s="36"/>
      <c r="AN47" s="36" t="s">
        <v>4</v>
      </c>
      <c r="AO47" s="36"/>
      <c r="AP47" s="36"/>
      <c r="AQ47" s="36"/>
      <c r="AR47" s="36"/>
      <c r="AS47" s="36"/>
      <c r="AT47" s="36"/>
      <c r="AU47" s="36"/>
      <c r="AV47" s="36"/>
      <c r="AW47" s="36"/>
      <c r="AX47" s="36"/>
      <c r="AY47" s="36"/>
      <c r="AZ47" s="36"/>
      <c r="BA47" s="36"/>
      <c r="BB47" s="36"/>
      <c r="BC47" s="36"/>
      <c r="BD47" s="36"/>
      <c r="BE47" s="37"/>
      <c r="BF47" s="1"/>
      <c r="BG47" s="1"/>
      <c r="BH47" s="4"/>
      <c r="BI47" s="4" t="s">
        <v>158</v>
      </c>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x14ac:dyDescent="0.2">
      <c r="A48" s="1"/>
      <c r="B48" s="38">
        <v>5</v>
      </c>
      <c r="C48" s="39" t="s">
        <v>97</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460" t="s">
        <v>3</v>
      </c>
      <c r="AJ48" s="460"/>
      <c r="AK48" s="39"/>
      <c r="AL48" s="39"/>
      <c r="AM48" s="39"/>
      <c r="AN48" s="460" t="s">
        <v>4</v>
      </c>
      <c r="AO48" s="460"/>
      <c r="AP48" s="39"/>
      <c r="AQ48" s="39"/>
      <c r="AR48" s="39"/>
      <c r="AS48" s="39"/>
      <c r="AT48" s="39"/>
      <c r="AU48" s="39"/>
      <c r="AV48" s="39"/>
      <c r="AW48" s="39"/>
      <c r="AX48" s="39"/>
      <c r="AY48" s="39"/>
      <c r="AZ48" s="39"/>
      <c r="BA48" s="39"/>
      <c r="BB48" s="39"/>
      <c r="BC48" s="39"/>
      <c r="BD48" s="39"/>
      <c r="BE48" s="40"/>
      <c r="BF48" s="1"/>
      <c r="BG48" s="1"/>
      <c r="BH48" s="4"/>
      <c r="BI48" s="4" t="s">
        <v>159</v>
      </c>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x14ac:dyDescent="0.2">
      <c r="A49" s="1"/>
      <c r="B49" s="41"/>
      <c r="C49" s="42" t="s">
        <v>69</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3"/>
      <c r="AG49" s="43"/>
      <c r="AH49" s="43"/>
      <c r="AI49" s="461"/>
      <c r="AJ49" s="461"/>
      <c r="AK49" s="43"/>
      <c r="AL49" s="43"/>
      <c r="AM49" s="43"/>
      <c r="AN49" s="461"/>
      <c r="AO49" s="461"/>
      <c r="AP49" s="43"/>
      <c r="AQ49" s="43"/>
      <c r="AR49" s="42"/>
      <c r="AS49" s="42"/>
      <c r="AT49" s="42"/>
      <c r="AU49" s="42"/>
      <c r="AV49" s="42"/>
      <c r="AW49" s="42"/>
      <c r="AX49" s="42"/>
      <c r="AY49" s="42"/>
      <c r="AZ49" s="42"/>
      <c r="BA49" s="42"/>
      <c r="BB49" s="42"/>
      <c r="BC49" s="42"/>
      <c r="BD49" s="42"/>
      <c r="BE49" s="44"/>
      <c r="BF49" s="1"/>
      <c r="BG49" s="1"/>
      <c r="BH49" s="4"/>
      <c r="BI49" s="4" t="s">
        <v>160</v>
      </c>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3.5" thickBot="1" x14ac:dyDescent="0.25">
      <c r="A50" s="1"/>
      <c r="B50" s="45"/>
      <c r="C50" s="26" t="s">
        <v>70</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7"/>
      <c r="AG50" s="47"/>
      <c r="AH50" s="47"/>
      <c r="AI50" s="48" t="s">
        <v>3</v>
      </c>
      <c r="AJ50" s="47"/>
      <c r="AK50" s="47"/>
      <c r="AL50" s="47"/>
      <c r="AM50" s="47"/>
      <c r="AN50" s="48" t="s">
        <v>4</v>
      </c>
      <c r="AO50" s="47"/>
      <c r="AP50" s="47"/>
      <c r="AQ50" s="47"/>
      <c r="AR50" s="46"/>
      <c r="AS50" s="46"/>
      <c r="AT50" s="46"/>
      <c r="AU50" s="46"/>
      <c r="AV50" s="46"/>
      <c r="AW50" s="46"/>
      <c r="AX50" s="46"/>
      <c r="AY50" s="46"/>
      <c r="AZ50" s="46"/>
      <c r="BA50" s="46"/>
      <c r="BB50" s="46"/>
      <c r="BC50" s="46"/>
      <c r="BD50" s="46"/>
      <c r="BE50" s="49"/>
      <c r="BF50" s="1"/>
      <c r="BG50" s="1"/>
      <c r="BH50" s="4"/>
      <c r="BI50" s="4" t="s">
        <v>161</v>
      </c>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x14ac:dyDescent="0.2">
      <c r="A51" s="28"/>
      <c r="B51" s="33">
        <v>6</v>
      </c>
      <c r="C51" s="80" t="s">
        <v>67</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5"/>
      <c r="BF51" s="28"/>
      <c r="BG51" s="1"/>
      <c r="BH51" s="4"/>
      <c r="BI51" s="4" t="s">
        <v>162</v>
      </c>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2.75" customHeight="1" x14ac:dyDescent="0.2">
      <c r="A52" s="28"/>
      <c r="B52" s="481" t="s">
        <v>48</v>
      </c>
      <c r="C52" s="452"/>
      <c r="D52" s="452"/>
      <c r="E52" s="452"/>
      <c r="F52" s="452"/>
      <c r="G52" s="452"/>
      <c r="H52" s="452"/>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8"/>
      <c r="AF52" s="474" t="s">
        <v>10</v>
      </c>
      <c r="AG52" s="475"/>
      <c r="AH52" s="475"/>
      <c r="AI52" s="475"/>
      <c r="AJ52" s="475"/>
      <c r="AK52" s="488"/>
      <c r="AL52" s="488"/>
      <c r="AM52" s="488"/>
      <c r="AN52" s="488"/>
      <c r="AO52" s="488"/>
      <c r="AP52" s="488"/>
      <c r="AQ52" s="488"/>
      <c r="AR52" s="488"/>
      <c r="AS52" s="488"/>
      <c r="AT52" s="491" t="s">
        <v>88</v>
      </c>
      <c r="AU52" s="491"/>
      <c r="AV52" s="491"/>
      <c r="AW52" s="491"/>
      <c r="AX52" s="491"/>
      <c r="AY52" s="491"/>
      <c r="AZ52" s="491"/>
      <c r="BA52" s="488"/>
      <c r="BB52" s="488"/>
      <c r="BC52" s="488"/>
      <c r="BD52" s="452" t="s">
        <v>49</v>
      </c>
      <c r="BE52" s="21"/>
      <c r="BF52" s="28"/>
      <c r="BG52" s="1"/>
      <c r="BH52" s="4"/>
      <c r="BI52" s="4" t="s">
        <v>163</v>
      </c>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x14ac:dyDescent="0.2">
      <c r="A53" s="28"/>
      <c r="B53" s="482"/>
      <c r="C53" s="453"/>
      <c r="D53" s="453"/>
      <c r="E53" s="453"/>
      <c r="F53" s="453"/>
      <c r="G53" s="453"/>
      <c r="H53" s="453"/>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1"/>
      <c r="AF53" s="476"/>
      <c r="AG53" s="397"/>
      <c r="AH53" s="397"/>
      <c r="AI53" s="397"/>
      <c r="AJ53" s="397"/>
      <c r="AK53" s="489"/>
      <c r="AL53" s="489"/>
      <c r="AM53" s="489"/>
      <c r="AN53" s="489"/>
      <c r="AO53" s="489"/>
      <c r="AP53" s="489"/>
      <c r="AQ53" s="489"/>
      <c r="AR53" s="489"/>
      <c r="AS53" s="489"/>
      <c r="AT53" s="490" t="s">
        <v>179</v>
      </c>
      <c r="AU53" s="490"/>
      <c r="AV53" s="490"/>
      <c r="AW53" s="490"/>
      <c r="AX53" s="490"/>
      <c r="AY53" s="490"/>
      <c r="AZ53" s="490"/>
      <c r="BA53" s="489"/>
      <c r="BB53" s="489"/>
      <c r="BC53" s="489"/>
      <c r="BD53" s="453"/>
      <c r="BE53" s="15"/>
      <c r="BF53" s="28"/>
      <c r="BG53" s="1"/>
      <c r="BH53" s="4"/>
      <c r="BI53" s="4" t="s">
        <v>164</v>
      </c>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75" customHeight="1" x14ac:dyDescent="0.2">
      <c r="A54" s="28"/>
      <c r="B54" s="479" t="s">
        <v>82</v>
      </c>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80"/>
      <c r="BF54" s="28"/>
      <c r="BG54" s="1"/>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x14ac:dyDescent="0.2">
      <c r="A55" s="28"/>
      <c r="B55" s="84"/>
      <c r="C55" s="477"/>
      <c r="D55" s="477"/>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85"/>
      <c r="BF55" s="28"/>
      <c r="BG55" s="1"/>
      <c r="BH55" s="4"/>
      <c r="BI55" s="159" t="s">
        <v>171</v>
      </c>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
      <c r="A56" s="28"/>
      <c r="B56" s="19"/>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21"/>
      <c r="BF56" s="28"/>
      <c r="BG56" s="1"/>
      <c r="BH56" s="4"/>
      <c r="BI56" s="159" t="s">
        <v>172</v>
      </c>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28"/>
      <c r="B57" s="19"/>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21"/>
      <c r="BF57" s="28"/>
      <c r="BG57" s="1"/>
      <c r="BH57" s="4"/>
      <c r="BI57" s="159" t="s">
        <v>173</v>
      </c>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28"/>
      <c r="B58" s="19"/>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21"/>
      <c r="BF58" s="28"/>
      <c r="BG58" s="1"/>
      <c r="BH58" s="4"/>
      <c r="BI58" s="159" t="s">
        <v>174</v>
      </c>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28"/>
      <c r="B59" s="19"/>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21"/>
      <c r="BF59" s="28"/>
      <c r="BG59" s="1"/>
      <c r="BH59" s="4"/>
      <c r="BI59" s="159" t="s">
        <v>175</v>
      </c>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3.5" thickBot="1" x14ac:dyDescent="0.25">
      <c r="A60" s="28"/>
      <c r="B60" s="24"/>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27"/>
      <c r="BF60" s="28"/>
      <c r="BG60" s="1"/>
      <c r="BH60" s="4"/>
      <c r="BI60" s="111"/>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28"/>
      <c r="B61" s="33">
        <v>7</v>
      </c>
      <c r="C61" s="80" t="s">
        <v>50</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5"/>
      <c r="BF61" s="28"/>
      <c r="BG61" s="1"/>
      <c r="BH61" s="4"/>
      <c r="BI61" s="159" t="s">
        <v>176</v>
      </c>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28"/>
      <c r="B62" s="13" t="s">
        <v>51</v>
      </c>
      <c r="C62" s="14"/>
      <c r="D62" s="14"/>
      <c r="E62" s="14"/>
      <c r="F62" s="14"/>
      <c r="G62" s="14"/>
      <c r="H62" s="14"/>
      <c r="I62" s="14"/>
      <c r="J62" s="14"/>
      <c r="K62" s="14"/>
      <c r="L62" s="14"/>
      <c r="M62" s="14"/>
      <c r="N62" s="14"/>
      <c r="O62" s="14"/>
      <c r="P62" s="14"/>
      <c r="Q62" s="17"/>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14"/>
      <c r="BD62" s="14" t="s">
        <v>23</v>
      </c>
      <c r="BE62" s="15"/>
      <c r="BF62" s="28"/>
      <c r="BG62" s="1"/>
      <c r="BH62" s="4"/>
      <c r="BI62" s="159" t="s">
        <v>177</v>
      </c>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28"/>
      <c r="B63" s="16" t="s">
        <v>71</v>
      </c>
      <c r="C63" s="17"/>
      <c r="D63" s="17"/>
      <c r="E63" s="17"/>
      <c r="F63" s="17"/>
      <c r="G63" s="17"/>
      <c r="H63" s="17"/>
      <c r="I63" s="17"/>
      <c r="J63" s="17"/>
      <c r="K63" s="17"/>
      <c r="L63" s="17"/>
      <c r="M63" s="17"/>
      <c r="N63" s="17"/>
      <c r="O63" s="17"/>
      <c r="P63" s="17"/>
      <c r="Q63" s="17"/>
      <c r="R63" s="17"/>
      <c r="S63" s="17"/>
      <c r="T63" s="17"/>
      <c r="U63" s="17"/>
      <c r="V63" s="17"/>
      <c r="W63" s="17" t="s">
        <v>3</v>
      </c>
      <c r="X63" s="17"/>
      <c r="Y63" s="17"/>
      <c r="Z63" s="17"/>
      <c r="AA63" s="17"/>
      <c r="AB63" s="17"/>
      <c r="AC63" s="17" t="s">
        <v>4</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8"/>
      <c r="BF63" s="28"/>
      <c r="BG63" s="1"/>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28"/>
      <c r="B64" s="19" t="s">
        <v>74</v>
      </c>
      <c r="C64" s="20"/>
      <c r="D64" s="20"/>
      <c r="E64" s="20"/>
      <c r="F64" s="20"/>
      <c r="G64" s="20"/>
      <c r="H64" s="20"/>
      <c r="I64" s="20"/>
      <c r="J64" s="20"/>
      <c r="K64" s="20"/>
      <c r="L64" s="20"/>
      <c r="M64" s="20"/>
      <c r="N64" s="20"/>
      <c r="O64" s="20"/>
      <c r="P64" s="20"/>
      <c r="Q64" s="20"/>
      <c r="R64" s="20"/>
      <c r="S64" s="20"/>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52" t="s">
        <v>52</v>
      </c>
      <c r="BE64" s="21"/>
      <c r="BF64" s="28"/>
      <c r="BG64" s="1"/>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28"/>
      <c r="B65" s="13"/>
      <c r="C65" s="14"/>
      <c r="D65" s="14"/>
      <c r="E65" s="14"/>
      <c r="F65" s="14"/>
      <c r="G65" s="14"/>
      <c r="H65" s="14"/>
      <c r="I65" s="14"/>
      <c r="J65" s="14"/>
      <c r="K65" s="14"/>
      <c r="L65" s="14"/>
      <c r="M65" s="14"/>
      <c r="N65" s="14"/>
      <c r="O65" s="14"/>
      <c r="P65" s="14"/>
      <c r="Q65" s="14"/>
      <c r="R65" s="14"/>
      <c r="S65" s="1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c r="BC65" s="404"/>
      <c r="BD65" s="453"/>
      <c r="BE65" s="15"/>
      <c r="BF65" s="28"/>
      <c r="BG65" s="1"/>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28"/>
      <c r="B66" s="484" t="s">
        <v>83</v>
      </c>
      <c r="C66" s="485"/>
      <c r="D66" s="485"/>
      <c r="E66" s="485"/>
      <c r="F66" s="485"/>
      <c r="G66" s="485"/>
      <c r="H66" s="485"/>
      <c r="I66" s="485"/>
      <c r="J66" s="485"/>
      <c r="K66" s="485"/>
      <c r="L66" s="485"/>
      <c r="M66" s="485"/>
      <c r="N66" s="485"/>
      <c r="O66" s="485"/>
      <c r="P66" s="485"/>
      <c r="Q66" s="485"/>
      <c r="R66" s="485"/>
      <c r="S66" s="485"/>
      <c r="T66" s="20"/>
      <c r="U66" s="20"/>
      <c r="V66" s="20"/>
      <c r="W66" s="452" t="s">
        <v>3</v>
      </c>
      <c r="X66" s="452"/>
      <c r="Y66" s="20"/>
      <c r="Z66" s="20"/>
      <c r="AA66" s="20"/>
      <c r="AB66" s="20"/>
      <c r="AC66" s="452" t="s">
        <v>4</v>
      </c>
      <c r="AD66" s="452"/>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1"/>
      <c r="BF66" s="28"/>
      <c r="BG66" s="1"/>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28"/>
      <c r="B67" s="486"/>
      <c r="C67" s="487"/>
      <c r="D67" s="487"/>
      <c r="E67" s="487"/>
      <c r="F67" s="487"/>
      <c r="G67" s="487"/>
      <c r="H67" s="487"/>
      <c r="I67" s="487"/>
      <c r="J67" s="487"/>
      <c r="K67" s="487"/>
      <c r="L67" s="487"/>
      <c r="M67" s="487"/>
      <c r="N67" s="487"/>
      <c r="O67" s="487"/>
      <c r="P67" s="487"/>
      <c r="Q67" s="487"/>
      <c r="R67" s="487"/>
      <c r="S67" s="487"/>
      <c r="T67" s="14"/>
      <c r="U67" s="14"/>
      <c r="V67" s="14"/>
      <c r="W67" s="453"/>
      <c r="X67" s="453"/>
      <c r="Y67" s="14"/>
      <c r="Z67" s="14"/>
      <c r="AA67" s="14"/>
      <c r="AB67" s="14"/>
      <c r="AC67" s="453"/>
      <c r="AD67" s="453"/>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5"/>
      <c r="BF67" s="28"/>
      <c r="BG67" s="1"/>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28"/>
      <c r="B68" s="16" t="s">
        <v>53</v>
      </c>
      <c r="C68" s="17"/>
      <c r="D68" s="17"/>
      <c r="E68" s="17"/>
      <c r="F68" s="17"/>
      <c r="G68" s="17"/>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17" t="s">
        <v>52</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8"/>
      <c r="BF68" s="28"/>
      <c r="BG68" s="1"/>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28"/>
      <c r="B69" s="16" t="s">
        <v>54</v>
      </c>
      <c r="C69" s="17"/>
      <c r="D69" s="17"/>
      <c r="E69" s="17"/>
      <c r="F69" s="17"/>
      <c r="G69" s="17"/>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17" t="s">
        <v>52</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8"/>
      <c r="BF69" s="28"/>
      <c r="BG69" s="1"/>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28"/>
      <c r="B70" s="16" t="s">
        <v>55</v>
      </c>
      <c r="C70" s="17"/>
      <c r="D70" s="17"/>
      <c r="E70" s="17"/>
      <c r="F70" s="17"/>
      <c r="G70" s="17"/>
      <c r="H70" s="17"/>
      <c r="I70" s="17"/>
      <c r="J70" s="17"/>
      <c r="K70" s="17"/>
      <c r="L70" s="17"/>
      <c r="M70" s="17"/>
      <c r="N70" s="17"/>
      <c r="O70" s="17"/>
      <c r="P70" s="17"/>
      <c r="Q70" s="450"/>
      <c r="R70" s="450"/>
      <c r="S70" s="450"/>
      <c r="T70" s="450"/>
      <c r="U70" s="450"/>
      <c r="V70" s="450"/>
      <c r="W70" s="450"/>
      <c r="X70" s="450"/>
      <c r="Y70" s="450"/>
      <c r="Z70" s="450"/>
      <c r="AA70" s="450"/>
      <c r="AB70" s="450"/>
      <c r="AC70" s="450"/>
      <c r="AD70" s="450"/>
      <c r="AE70" s="450"/>
      <c r="AF70" s="450"/>
      <c r="AG70" s="17" t="s">
        <v>56</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8"/>
      <c r="BF70" s="28"/>
      <c r="BG70" s="1"/>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28"/>
      <c r="B71" s="19" t="s">
        <v>57</v>
      </c>
      <c r="C71" s="20"/>
      <c r="D71" s="20"/>
      <c r="E71" s="20"/>
      <c r="F71" s="20"/>
      <c r="G71" s="20"/>
      <c r="H71" s="20"/>
      <c r="I71" s="20"/>
      <c r="J71" s="20"/>
      <c r="K71" s="20"/>
      <c r="L71" s="20"/>
      <c r="M71" s="20"/>
      <c r="N71" s="20"/>
      <c r="O71" s="20"/>
      <c r="P71" s="347"/>
      <c r="Q71" s="347"/>
      <c r="R71" s="347"/>
      <c r="S71" s="347"/>
      <c r="T71" s="347"/>
      <c r="U71" s="347"/>
      <c r="V71" s="347"/>
      <c r="W71" s="347"/>
      <c r="X71" s="347"/>
      <c r="Y71" s="347"/>
      <c r="Z71" s="347"/>
      <c r="AA71" s="347"/>
      <c r="AB71" s="347"/>
      <c r="AC71" s="347"/>
      <c r="AD71" s="347"/>
      <c r="AE71" s="347"/>
      <c r="AF71" s="347"/>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1"/>
      <c r="BF71" s="28"/>
      <c r="BG71" s="1"/>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28"/>
      <c r="B72" s="13" t="s">
        <v>58</v>
      </c>
      <c r="C72" s="14"/>
      <c r="D72" s="14"/>
      <c r="E72" s="14"/>
      <c r="F72" s="14"/>
      <c r="G72" s="14"/>
      <c r="H72" s="14"/>
      <c r="I72" s="14"/>
      <c r="J72" s="14"/>
      <c r="K72" s="14"/>
      <c r="L72" s="14"/>
      <c r="M72" s="14"/>
      <c r="N72" s="14"/>
      <c r="O72" s="14"/>
      <c r="P72" s="350"/>
      <c r="Q72" s="350"/>
      <c r="R72" s="350"/>
      <c r="S72" s="350"/>
      <c r="T72" s="350"/>
      <c r="U72" s="350"/>
      <c r="V72" s="350"/>
      <c r="W72" s="350"/>
      <c r="X72" s="350"/>
      <c r="Y72" s="350"/>
      <c r="Z72" s="350"/>
      <c r="AA72" s="350"/>
      <c r="AB72" s="350"/>
      <c r="AC72" s="350"/>
      <c r="AD72" s="350"/>
      <c r="AE72" s="350"/>
      <c r="AF72" s="350"/>
      <c r="AG72" s="14" t="s">
        <v>24</v>
      </c>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5"/>
      <c r="BF72" s="28"/>
      <c r="BG72" s="1"/>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28"/>
      <c r="B73" s="16" t="s">
        <v>59</v>
      </c>
      <c r="C73" s="17"/>
      <c r="D73" s="17"/>
      <c r="E73" s="17"/>
      <c r="F73" s="17"/>
      <c r="G73" s="17"/>
      <c r="H73" s="17"/>
      <c r="I73" s="17"/>
      <c r="J73" s="17"/>
      <c r="K73" s="17"/>
      <c r="L73" s="17"/>
      <c r="M73" s="450"/>
      <c r="N73" s="450"/>
      <c r="O73" s="450"/>
      <c r="P73" s="450"/>
      <c r="Q73" s="450"/>
      <c r="R73" s="450"/>
      <c r="S73" s="450"/>
      <c r="T73" s="450"/>
      <c r="U73" s="450"/>
      <c r="V73" s="450"/>
      <c r="W73" s="450"/>
      <c r="X73" s="450"/>
      <c r="Y73" s="450"/>
      <c r="Z73" s="450"/>
      <c r="AA73" s="450"/>
      <c r="AB73" s="450"/>
      <c r="AC73" s="450"/>
      <c r="AD73" s="450"/>
      <c r="AE73" s="450"/>
      <c r="AF73" s="450"/>
      <c r="AG73" s="17" t="s">
        <v>24</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8"/>
      <c r="BF73" s="28"/>
      <c r="BG73" s="1"/>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13.5" thickBot="1" x14ac:dyDescent="0.25">
      <c r="A74" s="28"/>
      <c r="B74" s="24" t="s">
        <v>72</v>
      </c>
      <c r="C74" s="25"/>
      <c r="D74" s="25"/>
      <c r="E74" s="25"/>
      <c r="F74" s="25"/>
      <c r="G74" s="25"/>
      <c r="H74" s="25"/>
      <c r="I74" s="25"/>
      <c r="J74" s="25"/>
      <c r="K74" s="25"/>
      <c r="L74" s="25"/>
      <c r="M74" s="25"/>
      <c r="N74" s="25"/>
      <c r="O74" s="25"/>
      <c r="P74" s="25"/>
      <c r="Q74" s="25" t="s">
        <v>60</v>
      </c>
      <c r="R74" s="25"/>
      <c r="S74" s="25"/>
      <c r="T74" s="25"/>
      <c r="U74" s="25"/>
      <c r="V74" s="25"/>
      <c r="W74" s="25"/>
      <c r="X74" s="25"/>
      <c r="Y74" s="25"/>
      <c r="Z74" s="25"/>
      <c r="AA74" s="25"/>
      <c r="AB74" s="25"/>
      <c r="AC74" s="25"/>
      <c r="AD74" s="25"/>
      <c r="AE74" s="25"/>
      <c r="AF74" s="25" t="s">
        <v>61</v>
      </c>
      <c r="AG74" s="25"/>
      <c r="AH74" s="25"/>
      <c r="AI74" s="25"/>
      <c r="AJ74" s="25"/>
      <c r="AK74" s="25"/>
      <c r="AL74" s="25"/>
      <c r="AM74" s="25"/>
      <c r="AN74" s="25"/>
      <c r="AO74" s="25"/>
      <c r="AP74" s="25"/>
      <c r="AQ74" s="25"/>
      <c r="AR74" s="25"/>
      <c r="AS74" s="25" t="s">
        <v>75</v>
      </c>
      <c r="AT74" s="25"/>
      <c r="AU74" s="25"/>
      <c r="AV74" s="25"/>
      <c r="AW74" s="25"/>
      <c r="AX74" s="25"/>
      <c r="AY74" s="25"/>
      <c r="AZ74" s="25"/>
      <c r="BA74" s="25"/>
      <c r="BB74" s="25"/>
      <c r="BC74" s="25"/>
      <c r="BD74" s="25"/>
      <c r="BE74" s="27"/>
      <c r="BF74" s="28"/>
      <c r="BG74" s="1"/>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28"/>
      <c r="B75" s="33">
        <v>8</v>
      </c>
      <c r="C75" s="60" t="s">
        <v>96</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5"/>
      <c r="BF75" s="28"/>
      <c r="BG75" s="1"/>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28"/>
      <c r="B76" s="16" t="s">
        <v>62</v>
      </c>
      <c r="C76" s="17"/>
      <c r="D76" s="17"/>
      <c r="E76" s="17"/>
      <c r="F76" s="17"/>
      <c r="G76" s="17"/>
      <c r="H76" s="17"/>
      <c r="I76" s="17"/>
      <c r="J76" s="17"/>
      <c r="K76" s="17"/>
      <c r="L76" s="17"/>
      <c r="M76" s="450"/>
      <c r="N76" s="450"/>
      <c r="O76" s="450"/>
      <c r="P76" s="450"/>
      <c r="Q76" s="450"/>
      <c r="R76" s="450"/>
      <c r="S76" s="450"/>
      <c r="T76" s="450"/>
      <c r="U76" s="450"/>
      <c r="V76" s="450"/>
      <c r="W76" s="450"/>
      <c r="X76" s="450"/>
      <c r="Y76" s="450"/>
      <c r="Z76" s="450"/>
      <c r="AA76" s="450"/>
      <c r="AB76" s="450"/>
      <c r="AC76" s="450"/>
      <c r="AD76" s="17" t="s">
        <v>63</v>
      </c>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8"/>
      <c r="BF76" s="28"/>
      <c r="BG76" s="1"/>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28"/>
      <c r="B77" s="16" t="s">
        <v>64</v>
      </c>
      <c r="C77" s="17"/>
      <c r="D77" s="17"/>
      <c r="E77" s="17"/>
      <c r="F77" s="17"/>
      <c r="G77" s="17"/>
      <c r="H77" s="17"/>
      <c r="I77" s="17"/>
      <c r="J77" s="17"/>
      <c r="K77" s="17"/>
      <c r="L77" s="17"/>
      <c r="M77" s="483"/>
      <c r="N77" s="483"/>
      <c r="O77" s="483"/>
      <c r="P77" s="483"/>
      <c r="Q77" s="483"/>
      <c r="R77" s="483"/>
      <c r="S77" s="483"/>
      <c r="T77" s="483"/>
      <c r="U77" s="483"/>
      <c r="V77" s="483"/>
      <c r="W77" s="483"/>
      <c r="X77" s="483"/>
      <c r="Y77" s="483"/>
      <c r="Z77" s="483"/>
      <c r="AA77" s="483"/>
      <c r="AB77" s="483"/>
      <c r="AC77" s="483"/>
      <c r="AD77" s="17" t="s">
        <v>65</v>
      </c>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8"/>
      <c r="BF77" s="28"/>
      <c r="BG77" s="1"/>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ht="13.5" thickBot="1" x14ac:dyDescent="0.25">
      <c r="A78" s="28"/>
      <c r="B78" s="24" t="s">
        <v>66</v>
      </c>
      <c r="C78" s="25"/>
      <c r="D78" s="25"/>
      <c r="E78" s="25"/>
      <c r="F78" s="25"/>
      <c r="G78" s="25"/>
      <c r="H78" s="25"/>
      <c r="I78" s="25"/>
      <c r="J78" s="25"/>
      <c r="K78" s="25"/>
      <c r="L78" s="26"/>
      <c r="M78" s="462"/>
      <c r="N78" s="462"/>
      <c r="O78" s="462"/>
      <c r="P78" s="462"/>
      <c r="Q78" s="462"/>
      <c r="R78" s="462"/>
      <c r="S78" s="462"/>
      <c r="T78" s="462"/>
      <c r="U78" s="462"/>
      <c r="V78" s="462"/>
      <c r="W78" s="462"/>
      <c r="X78" s="462"/>
      <c r="Y78" s="462"/>
      <c r="Z78" s="462"/>
      <c r="AA78" s="462"/>
      <c r="AB78" s="462"/>
      <c r="AC78" s="462"/>
      <c r="AD78" s="25" t="s">
        <v>63</v>
      </c>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7"/>
      <c r="BF78" s="28"/>
      <c r="BG78" s="1"/>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ht="13.5" thickBot="1" x14ac:dyDescent="0.25">
      <c r="A79" s="28"/>
      <c r="B79" s="20"/>
      <c r="C79" s="20"/>
      <c r="D79" s="20"/>
      <c r="E79" s="20"/>
      <c r="F79" s="20"/>
      <c r="G79" s="20"/>
      <c r="H79" s="20"/>
      <c r="I79" s="20"/>
      <c r="J79" s="20"/>
      <c r="K79" s="20"/>
      <c r="L79" s="20"/>
      <c r="M79" s="126"/>
      <c r="N79" s="126"/>
      <c r="O79" s="126"/>
      <c r="P79" s="126"/>
      <c r="Q79" s="126"/>
      <c r="R79" s="126"/>
      <c r="S79" s="126"/>
      <c r="T79" s="126"/>
      <c r="U79" s="126"/>
      <c r="V79" s="126"/>
      <c r="W79" s="126"/>
      <c r="X79" s="126"/>
      <c r="Y79" s="126"/>
      <c r="Z79" s="126"/>
      <c r="AA79" s="126"/>
      <c r="AB79" s="126"/>
      <c r="AC79" s="126"/>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12"/>
      <c r="BF79" s="28"/>
      <c r="BG79" s="1"/>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ht="13.5" thickBot="1" x14ac:dyDescent="0.25">
      <c r="A80" s="28"/>
      <c r="B80" s="20"/>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2" t="s">
        <v>5</v>
      </c>
      <c r="AJ80" s="3"/>
      <c r="AK80" s="3"/>
      <c r="AL80" s="3"/>
      <c r="AM80" s="3"/>
      <c r="AN80" s="3"/>
      <c r="AO80" s="3"/>
      <c r="AP80" s="3"/>
      <c r="AQ80" s="3"/>
      <c r="AR80" s="3"/>
      <c r="AS80" s="3"/>
      <c r="AT80" s="3"/>
      <c r="AU80" s="3"/>
      <c r="AV80" s="3"/>
      <c r="AW80" s="3"/>
      <c r="AX80" s="257" t="str">
        <f>$AW$1</f>
        <v/>
      </c>
      <c r="AY80" s="257"/>
      <c r="AZ80" s="257"/>
      <c r="BA80" s="257"/>
      <c r="BB80" s="257"/>
      <c r="BC80" s="257"/>
      <c r="BD80" s="257"/>
      <c r="BE80" s="258"/>
      <c r="BF80" s="28"/>
      <c r="BG80" s="1"/>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28"/>
      <c r="B81" s="20"/>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7" t="str">
        <f>BE2</f>
        <v>v5.1</v>
      </c>
      <c r="BF81" s="28"/>
      <c r="BG81" s="1"/>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ht="13.5" thickBot="1" x14ac:dyDescent="0.25">
      <c r="A82" s="28"/>
      <c r="B82" s="20"/>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20"/>
      <c r="BF82" s="28"/>
      <c r="BG82" s="1"/>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28"/>
      <c r="B83" s="33">
        <v>9</v>
      </c>
      <c r="C83" s="80" t="s">
        <v>95</v>
      </c>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5"/>
      <c r="BF83" s="28"/>
      <c r="BG83" s="1"/>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28"/>
      <c r="B84" s="63" t="s">
        <v>76</v>
      </c>
      <c r="C84" s="43"/>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2"/>
      <c r="BF84" s="28"/>
      <c r="BG84" s="1"/>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28"/>
      <c r="B85" s="16" t="s">
        <v>25</v>
      </c>
      <c r="C85" s="17"/>
      <c r="D85" s="17"/>
      <c r="E85" s="17"/>
      <c r="F85" s="17"/>
      <c r="G85" s="17"/>
      <c r="H85" s="17"/>
      <c r="I85" s="17"/>
      <c r="J85" s="17"/>
      <c r="K85" s="17"/>
      <c r="L85" s="17"/>
      <c r="M85" s="17"/>
      <c r="N85" s="56"/>
      <c r="O85" s="374"/>
      <c r="P85" s="375"/>
      <c r="Q85" s="375"/>
      <c r="R85" s="375"/>
      <c r="S85" s="375"/>
      <c r="T85" s="375"/>
      <c r="U85" s="375"/>
      <c r="V85" s="375"/>
      <c r="W85" s="375"/>
      <c r="X85" s="375"/>
      <c r="Y85" s="376"/>
      <c r="Z85" s="374"/>
      <c r="AA85" s="375"/>
      <c r="AB85" s="375"/>
      <c r="AC85" s="375"/>
      <c r="AD85" s="375"/>
      <c r="AE85" s="375"/>
      <c r="AF85" s="375"/>
      <c r="AG85" s="375"/>
      <c r="AH85" s="375"/>
      <c r="AI85" s="376"/>
      <c r="AJ85" s="374"/>
      <c r="AK85" s="375"/>
      <c r="AL85" s="375"/>
      <c r="AM85" s="375"/>
      <c r="AN85" s="375"/>
      <c r="AO85" s="375"/>
      <c r="AP85" s="375"/>
      <c r="AQ85" s="375"/>
      <c r="AR85" s="375"/>
      <c r="AS85" s="375"/>
      <c r="AT85" s="376"/>
      <c r="AU85" s="374"/>
      <c r="AV85" s="375"/>
      <c r="AW85" s="375"/>
      <c r="AX85" s="375"/>
      <c r="AY85" s="375"/>
      <c r="AZ85" s="375"/>
      <c r="BA85" s="375"/>
      <c r="BB85" s="375"/>
      <c r="BC85" s="375"/>
      <c r="BD85" s="375"/>
      <c r="BE85" s="393"/>
      <c r="BF85" s="28"/>
      <c r="BG85" s="1"/>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28"/>
      <c r="B86" s="16" t="s">
        <v>26</v>
      </c>
      <c r="C86" s="17"/>
      <c r="D86" s="17"/>
      <c r="E86" s="17"/>
      <c r="F86" s="17"/>
      <c r="G86" s="17"/>
      <c r="H86" s="17"/>
      <c r="I86" s="17"/>
      <c r="J86" s="17"/>
      <c r="K86" s="17"/>
      <c r="L86" s="17"/>
      <c r="M86" s="17"/>
      <c r="N86" s="56"/>
      <c r="O86" s="374"/>
      <c r="P86" s="375"/>
      <c r="Q86" s="375"/>
      <c r="R86" s="375"/>
      <c r="S86" s="375"/>
      <c r="T86" s="375"/>
      <c r="U86" s="375"/>
      <c r="V86" s="375"/>
      <c r="W86" s="375"/>
      <c r="X86" s="375"/>
      <c r="Y86" s="376"/>
      <c r="Z86" s="374"/>
      <c r="AA86" s="375"/>
      <c r="AB86" s="375"/>
      <c r="AC86" s="375"/>
      <c r="AD86" s="375"/>
      <c r="AE86" s="375"/>
      <c r="AF86" s="375"/>
      <c r="AG86" s="375"/>
      <c r="AH86" s="375"/>
      <c r="AI86" s="376"/>
      <c r="AJ86" s="374"/>
      <c r="AK86" s="375"/>
      <c r="AL86" s="375"/>
      <c r="AM86" s="375"/>
      <c r="AN86" s="375"/>
      <c r="AO86" s="375"/>
      <c r="AP86" s="375"/>
      <c r="AQ86" s="375"/>
      <c r="AR86" s="375"/>
      <c r="AS86" s="375"/>
      <c r="AT86" s="376"/>
      <c r="AU86" s="374"/>
      <c r="AV86" s="375"/>
      <c r="AW86" s="375"/>
      <c r="AX86" s="375"/>
      <c r="AY86" s="375"/>
      <c r="AZ86" s="375"/>
      <c r="BA86" s="375"/>
      <c r="BB86" s="375"/>
      <c r="BC86" s="375"/>
      <c r="BD86" s="375"/>
      <c r="BE86" s="393"/>
      <c r="BF86" s="28"/>
      <c r="BG86" s="1"/>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28"/>
      <c r="B87" s="16" t="s">
        <v>27</v>
      </c>
      <c r="C87" s="17"/>
      <c r="D87" s="17"/>
      <c r="E87" s="17"/>
      <c r="F87" s="17"/>
      <c r="G87" s="17"/>
      <c r="H87" s="17"/>
      <c r="I87" s="17"/>
      <c r="J87" s="17"/>
      <c r="K87" s="17"/>
      <c r="L87" s="17"/>
      <c r="M87" s="17"/>
      <c r="N87" s="56"/>
      <c r="O87" s="17"/>
      <c r="P87" s="17"/>
      <c r="Q87" s="17" t="s">
        <v>3</v>
      </c>
      <c r="R87" s="17"/>
      <c r="S87" s="17"/>
      <c r="T87" s="17"/>
      <c r="U87" s="17"/>
      <c r="V87" s="17" t="s">
        <v>4</v>
      </c>
      <c r="W87" s="17"/>
      <c r="X87" s="17"/>
      <c r="Y87" s="56"/>
      <c r="Z87" s="17"/>
      <c r="AA87" s="17"/>
      <c r="AB87" s="17" t="s">
        <v>3</v>
      </c>
      <c r="AC87" s="17"/>
      <c r="AD87" s="17"/>
      <c r="AE87" s="17"/>
      <c r="AF87" s="17"/>
      <c r="AG87" s="17" t="s">
        <v>4</v>
      </c>
      <c r="AH87" s="17"/>
      <c r="AI87" s="56"/>
      <c r="AJ87" s="17"/>
      <c r="AK87" s="17"/>
      <c r="AL87" s="17" t="s">
        <v>3</v>
      </c>
      <c r="AM87" s="17"/>
      <c r="AN87" s="17"/>
      <c r="AO87" s="17"/>
      <c r="AP87" s="17"/>
      <c r="AQ87" s="17"/>
      <c r="AR87" s="56" t="s">
        <v>4</v>
      </c>
      <c r="AS87" s="17"/>
      <c r="AT87" s="56"/>
      <c r="AU87" s="17"/>
      <c r="AV87" s="17"/>
      <c r="AW87" s="17"/>
      <c r="AX87" s="17" t="s">
        <v>3</v>
      </c>
      <c r="AY87" s="17"/>
      <c r="AZ87" s="17"/>
      <c r="BA87" s="17"/>
      <c r="BB87" s="17"/>
      <c r="BC87" s="17" t="s">
        <v>4</v>
      </c>
      <c r="BD87" s="17"/>
      <c r="BE87" s="18"/>
      <c r="BF87" s="28"/>
      <c r="BG87" s="1"/>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28"/>
      <c r="B88" s="104" t="s">
        <v>139</v>
      </c>
      <c r="C88" s="20"/>
      <c r="D88" s="20"/>
      <c r="E88" s="20"/>
      <c r="F88" s="20"/>
      <c r="G88" s="20"/>
      <c r="H88" s="20"/>
      <c r="I88" s="20"/>
      <c r="J88" s="20"/>
      <c r="K88" s="20"/>
      <c r="L88" s="20"/>
      <c r="M88" s="20"/>
      <c r="N88" s="57"/>
      <c r="O88" s="370"/>
      <c r="P88" s="371"/>
      <c r="Q88" s="371"/>
      <c r="R88" s="371"/>
      <c r="S88" s="371"/>
      <c r="T88" s="371"/>
      <c r="U88" s="371"/>
      <c r="V88" s="371"/>
      <c r="W88" s="371"/>
      <c r="X88" s="371"/>
      <c r="Y88" s="372"/>
      <c r="Z88" s="370"/>
      <c r="AA88" s="371"/>
      <c r="AB88" s="371"/>
      <c r="AC88" s="371"/>
      <c r="AD88" s="371"/>
      <c r="AE88" s="371"/>
      <c r="AF88" s="371"/>
      <c r="AG88" s="371"/>
      <c r="AH88" s="371"/>
      <c r="AI88" s="372"/>
      <c r="AJ88" s="370"/>
      <c r="AK88" s="371"/>
      <c r="AL88" s="371"/>
      <c r="AM88" s="371"/>
      <c r="AN88" s="371"/>
      <c r="AO88" s="371"/>
      <c r="AP88" s="371"/>
      <c r="AQ88" s="371"/>
      <c r="AR88" s="371"/>
      <c r="AS88" s="371"/>
      <c r="AT88" s="372"/>
      <c r="AU88" s="370"/>
      <c r="AV88" s="371"/>
      <c r="AW88" s="371"/>
      <c r="AX88" s="371"/>
      <c r="AY88" s="371"/>
      <c r="AZ88" s="371"/>
      <c r="BA88" s="371"/>
      <c r="BB88" s="371"/>
      <c r="BC88" s="371"/>
      <c r="BD88" s="371"/>
      <c r="BE88" s="373"/>
      <c r="BF88" s="28"/>
      <c r="BG88" s="1"/>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28"/>
      <c r="B89" s="63" t="s">
        <v>143</v>
      </c>
      <c r="C89" s="14"/>
      <c r="D89" s="14"/>
      <c r="E89" s="14"/>
      <c r="F89" s="14"/>
      <c r="G89" s="14"/>
      <c r="H89" s="14"/>
      <c r="I89" s="14"/>
      <c r="J89" s="14"/>
      <c r="K89" s="14"/>
      <c r="L89" s="14"/>
      <c r="M89" s="14"/>
      <c r="N89" s="22"/>
      <c r="O89" s="377"/>
      <c r="P89" s="344"/>
      <c r="Q89" s="344"/>
      <c r="R89" s="344"/>
      <c r="S89" s="344"/>
      <c r="T89" s="344"/>
      <c r="U89" s="344"/>
      <c r="V89" s="344"/>
      <c r="W89" s="344"/>
      <c r="X89" s="344"/>
      <c r="Y89" s="345"/>
      <c r="Z89" s="377"/>
      <c r="AA89" s="344"/>
      <c r="AB89" s="344"/>
      <c r="AC89" s="344"/>
      <c r="AD89" s="344"/>
      <c r="AE89" s="344"/>
      <c r="AF89" s="344"/>
      <c r="AG89" s="344"/>
      <c r="AH89" s="344"/>
      <c r="AI89" s="345"/>
      <c r="AJ89" s="377"/>
      <c r="AK89" s="344"/>
      <c r="AL89" s="344"/>
      <c r="AM89" s="344"/>
      <c r="AN89" s="344"/>
      <c r="AO89" s="344"/>
      <c r="AP89" s="344"/>
      <c r="AQ89" s="344"/>
      <c r="AR89" s="344"/>
      <c r="AS89" s="344"/>
      <c r="AT89" s="345"/>
      <c r="AU89" s="377"/>
      <c r="AV89" s="344"/>
      <c r="AW89" s="344"/>
      <c r="AX89" s="344"/>
      <c r="AY89" s="344"/>
      <c r="AZ89" s="344"/>
      <c r="BA89" s="344"/>
      <c r="BB89" s="344"/>
      <c r="BC89" s="344"/>
      <c r="BD89" s="344"/>
      <c r="BE89" s="378"/>
      <c r="BF89" s="28"/>
      <c r="BG89" s="1"/>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28"/>
      <c r="B90" s="104" t="s">
        <v>121</v>
      </c>
      <c r="C90" s="96"/>
      <c r="D90" s="96"/>
      <c r="E90" s="96"/>
      <c r="F90" s="96"/>
      <c r="G90" s="96"/>
      <c r="H90" s="96"/>
      <c r="I90" s="96"/>
      <c r="J90" s="96"/>
      <c r="K90" s="96"/>
      <c r="L90" s="96"/>
      <c r="M90" s="96"/>
      <c r="N90" s="57"/>
      <c r="O90" s="400"/>
      <c r="P90" s="401"/>
      <c r="Q90" s="401"/>
      <c r="R90" s="401"/>
      <c r="S90" s="401"/>
      <c r="T90" s="401"/>
      <c r="U90" s="401"/>
      <c r="V90" s="401"/>
      <c r="W90" s="401"/>
      <c r="X90" s="401"/>
      <c r="Y90" s="402"/>
      <c r="Z90" s="400"/>
      <c r="AA90" s="401"/>
      <c r="AB90" s="401"/>
      <c r="AC90" s="401"/>
      <c r="AD90" s="401"/>
      <c r="AE90" s="401"/>
      <c r="AF90" s="401"/>
      <c r="AG90" s="401"/>
      <c r="AH90" s="401"/>
      <c r="AI90" s="401"/>
      <c r="AJ90" s="400"/>
      <c r="AK90" s="401"/>
      <c r="AL90" s="401"/>
      <c r="AM90" s="401"/>
      <c r="AN90" s="401"/>
      <c r="AO90" s="401"/>
      <c r="AP90" s="401"/>
      <c r="AQ90" s="401"/>
      <c r="AR90" s="401"/>
      <c r="AS90" s="401"/>
      <c r="AT90" s="402"/>
      <c r="AU90" s="400"/>
      <c r="AV90" s="401"/>
      <c r="AW90" s="401"/>
      <c r="AX90" s="401"/>
      <c r="AY90" s="401"/>
      <c r="AZ90" s="401"/>
      <c r="BA90" s="401"/>
      <c r="BB90" s="401"/>
      <c r="BC90" s="401"/>
      <c r="BD90" s="401"/>
      <c r="BE90" s="408"/>
      <c r="BF90" s="28"/>
      <c r="BG90" s="1"/>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28"/>
      <c r="B91" s="63" t="s">
        <v>28</v>
      </c>
      <c r="C91" s="97"/>
      <c r="D91" s="97"/>
      <c r="E91" s="97"/>
      <c r="F91" s="97"/>
      <c r="G91" s="97"/>
      <c r="H91" s="97"/>
      <c r="I91" s="97"/>
      <c r="J91" s="97"/>
      <c r="K91" s="97"/>
      <c r="L91" s="97"/>
      <c r="M91" s="97"/>
      <c r="N91" s="14"/>
      <c r="O91" s="403"/>
      <c r="P91" s="404"/>
      <c r="Q91" s="404"/>
      <c r="R91" s="404"/>
      <c r="S91" s="404"/>
      <c r="T91" s="404"/>
      <c r="U91" s="404"/>
      <c r="V91" s="404"/>
      <c r="W91" s="404"/>
      <c r="X91" s="404"/>
      <c r="Y91" s="405"/>
      <c r="Z91" s="377"/>
      <c r="AA91" s="344"/>
      <c r="AB91" s="344"/>
      <c r="AC91" s="344"/>
      <c r="AD91" s="344"/>
      <c r="AE91" s="344"/>
      <c r="AF91" s="344"/>
      <c r="AG91" s="344"/>
      <c r="AH91" s="344"/>
      <c r="AI91" s="345"/>
      <c r="AJ91" s="403"/>
      <c r="AK91" s="404"/>
      <c r="AL91" s="404"/>
      <c r="AM91" s="404"/>
      <c r="AN91" s="404"/>
      <c r="AO91" s="404"/>
      <c r="AP91" s="404"/>
      <c r="AQ91" s="404"/>
      <c r="AR91" s="404"/>
      <c r="AS91" s="404"/>
      <c r="AT91" s="405"/>
      <c r="AU91" s="377"/>
      <c r="AV91" s="344"/>
      <c r="AW91" s="344"/>
      <c r="AX91" s="344"/>
      <c r="AY91" s="344"/>
      <c r="AZ91" s="344"/>
      <c r="BA91" s="344"/>
      <c r="BB91" s="344"/>
      <c r="BC91" s="344"/>
      <c r="BD91" s="344"/>
      <c r="BE91" s="378"/>
      <c r="BF91" s="28"/>
      <c r="BG91" s="1"/>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28"/>
      <c r="B92" s="19" t="s">
        <v>93</v>
      </c>
      <c r="C92" s="20"/>
      <c r="D92" s="20"/>
      <c r="E92" s="20"/>
      <c r="F92" s="20"/>
      <c r="G92" s="20"/>
      <c r="H92" s="20"/>
      <c r="I92" s="20"/>
      <c r="J92" s="20"/>
      <c r="K92" s="20"/>
      <c r="L92" s="20"/>
      <c r="M92" s="20"/>
      <c r="N92" s="58"/>
      <c r="O92" s="64" t="s">
        <v>77</v>
      </c>
      <c r="P92" s="406"/>
      <c r="Q92" s="406"/>
      <c r="R92" s="406"/>
      <c r="S92" s="406"/>
      <c r="T92" s="406"/>
      <c r="U92" s="406"/>
      <c r="V92" s="406"/>
      <c r="W92" s="406"/>
      <c r="X92" s="406"/>
      <c r="Y92" s="407"/>
      <c r="Z92" s="65" t="s">
        <v>77</v>
      </c>
      <c r="AA92" s="371"/>
      <c r="AB92" s="371"/>
      <c r="AC92" s="371"/>
      <c r="AD92" s="371"/>
      <c r="AE92" s="371"/>
      <c r="AF92" s="371"/>
      <c r="AG92" s="371"/>
      <c r="AH92" s="371"/>
      <c r="AI92" s="372"/>
      <c r="AJ92" s="65" t="s">
        <v>77</v>
      </c>
      <c r="AK92" s="371"/>
      <c r="AL92" s="371"/>
      <c r="AM92" s="371"/>
      <c r="AN92" s="371"/>
      <c r="AO92" s="371"/>
      <c r="AP92" s="371"/>
      <c r="AQ92" s="371"/>
      <c r="AR92" s="371"/>
      <c r="AS92" s="371"/>
      <c r="AT92" s="372"/>
      <c r="AU92" s="65" t="s">
        <v>77</v>
      </c>
      <c r="AV92" s="371"/>
      <c r="AW92" s="371"/>
      <c r="AX92" s="371"/>
      <c r="AY92" s="371"/>
      <c r="AZ92" s="371"/>
      <c r="BA92" s="371"/>
      <c r="BB92" s="371"/>
      <c r="BC92" s="371"/>
      <c r="BD92" s="371"/>
      <c r="BE92" s="373"/>
      <c r="BF92" s="28"/>
      <c r="BG92" s="1"/>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28"/>
      <c r="B93" s="13" t="s">
        <v>92</v>
      </c>
      <c r="C93" s="14"/>
      <c r="D93" s="14"/>
      <c r="E93" s="14"/>
      <c r="F93" s="14"/>
      <c r="G93" s="14"/>
      <c r="H93" s="14"/>
      <c r="I93" s="14"/>
      <c r="J93" s="14"/>
      <c r="K93" s="14"/>
      <c r="L93" s="14"/>
      <c r="M93" s="14"/>
      <c r="N93" s="22"/>
      <c r="O93" s="66" t="s">
        <v>78</v>
      </c>
      <c r="P93" s="344"/>
      <c r="Q93" s="344"/>
      <c r="R93" s="344"/>
      <c r="S93" s="344"/>
      <c r="T93" s="344"/>
      <c r="U93" s="344"/>
      <c r="V93" s="344"/>
      <c r="W93" s="344"/>
      <c r="X93" s="344"/>
      <c r="Y93" s="345"/>
      <c r="Z93" s="67" t="s">
        <v>78</v>
      </c>
      <c r="AA93" s="344"/>
      <c r="AB93" s="344"/>
      <c r="AC93" s="344"/>
      <c r="AD93" s="344"/>
      <c r="AE93" s="344"/>
      <c r="AF93" s="344"/>
      <c r="AG93" s="344"/>
      <c r="AH93" s="344"/>
      <c r="AI93" s="345"/>
      <c r="AJ93" s="67" t="s">
        <v>78</v>
      </c>
      <c r="AK93" s="344"/>
      <c r="AL93" s="344"/>
      <c r="AM93" s="344"/>
      <c r="AN93" s="344"/>
      <c r="AO93" s="344"/>
      <c r="AP93" s="344"/>
      <c r="AQ93" s="344"/>
      <c r="AR93" s="344"/>
      <c r="AS93" s="344"/>
      <c r="AT93" s="345"/>
      <c r="AU93" s="67" t="s">
        <v>78</v>
      </c>
      <c r="AV93" s="344"/>
      <c r="AW93" s="344"/>
      <c r="AX93" s="344"/>
      <c r="AY93" s="344"/>
      <c r="AZ93" s="344"/>
      <c r="BA93" s="344"/>
      <c r="BB93" s="344"/>
      <c r="BC93" s="344"/>
      <c r="BD93" s="344"/>
      <c r="BE93" s="378"/>
      <c r="BF93" s="28"/>
      <c r="BG93" s="1"/>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28"/>
      <c r="B94" s="19" t="s">
        <v>31</v>
      </c>
      <c r="C94" s="20"/>
      <c r="D94" s="20"/>
      <c r="E94" s="20"/>
      <c r="F94" s="20"/>
      <c r="G94" s="20"/>
      <c r="H94" s="20"/>
      <c r="I94" s="20"/>
      <c r="J94" s="20"/>
      <c r="K94" s="20"/>
      <c r="L94" s="20"/>
      <c r="M94" s="20"/>
      <c r="N94" s="58"/>
      <c r="O94" s="346"/>
      <c r="P94" s="347"/>
      <c r="Q94" s="347"/>
      <c r="R94" s="347"/>
      <c r="S94" s="347"/>
      <c r="T94" s="347"/>
      <c r="U94" s="347"/>
      <c r="V94" s="347"/>
      <c r="W94" s="347"/>
      <c r="X94" s="347"/>
      <c r="Y94" s="348"/>
      <c r="Z94" s="611"/>
      <c r="AA94" s="612"/>
      <c r="AB94" s="612"/>
      <c r="AC94" s="612"/>
      <c r="AD94" s="612"/>
      <c r="AE94" s="612"/>
      <c r="AF94" s="612"/>
      <c r="AG94" s="612"/>
      <c r="AH94" s="612"/>
      <c r="AI94" s="613"/>
      <c r="AJ94" s="346"/>
      <c r="AK94" s="347"/>
      <c r="AL94" s="347"/>
      <c r="AM94" s="347"/>
      <c r="AN94" s="347"/>
      <c r="AO94" s="347"/>
      <c r="AP94" s="347"/>
      <c r="AQ94" s="347"/>
      <c r="AR94" s="347"/>
      <c r="AS94" s="347"/>
      <c r="AT94" s="348"/>
      <c r="AU94" s="346"/>
      <c r="AV94" s="347"/>
      <c r="AW94" s="347"/>
      <c r="AX94" s="347"/>
      <c r="AY94" s="347"/>
      <c r="AZ94" s="347"/>
      <c r="BA94" s="347"/>
      <c r="BB94" s="347"/>
      <c r="BC94" s="347"/>
      <c r="BD94" s="347"/>
      <c r="BE94" s="581"/>
      <c r="BF94" s="28"/>
      <c r="BG94" s="1"/>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28"/>
      <c r="B95" s="13" t="s">
        <v>32</v>
      </c>
      <c r="C95" s="14"/>
      <c r="D95" s="14"/>
      <c r="E95" s="14"/>
      <c r="F95" s="14"/>
      <c r="G95" s="14"/>
      <c r="H95" s="14"/>
      <c r="I95" s="14"/>
      <c r="J95" s="14"/>
      <c r="K95" s="14"/>
      <c r="L95" s="14"/>
      <c r="M95" s="14"/>
      <c r="N95" s="22"/>
      <c r="O95" s="349"/>
      <c r="P95" s="350"/>
      <c r="Q95" s="350"/>
      <c r="R95" s="350"/>
      <c r="S95" s="350"/>
      <c r="T95" s="350"/>
      <c r="U95" s="350"/>
      <c r="V95" s="350"/>
      <c r="W95" s="350"/>
      <c r="X95" s="350"/>
      <c r="Y95" s="351"/>
      <c r="Z95" s="614"/>
      <c r="AA95" s="477"/>
      <c r="AB95" s="477"/>
      <c r="AC95" s="477"/>
      <c r="AD95" s="477"/>
      <c r="AE95" s="477"/>
      <c r="AF95" s="477"/>
      <c r="AG95" s="477"/>
      <c r="AH95" s="477"/>
      <c r="AI95" s="615"/>
      <c r="AJ95" s="349"/>
      <c r="AK95" s="350"/>
      <c r="AL95" s="350"/>
      <c r="AM95" s="350"/>
      <c r="AN95" s="350"/>
      <c r="AO95" s="350"/>
      <c r="AP95" s="350"/>
      <c r="AQ95" s="350"/>
      <c r="AR95" s="350"/>
      <c r="AS95" s="350"/>
      <c r="AT95" s="351"/>
      <c r="AU95" s="349"/>
      <c r="AV95" s="350"/>
      <c r="AW95" s="350"/>
      <c r="AX95" s="350"/>
      <c r="AY95" s="350"/>
      <c r="AZ95" s="350"/>
      <c r="BA95" s="350"/>
      <c r="BB95" s="350"/>
      <c r="BC95" s="350"/>
      <c r="BD95" s="350"/>
      <c r="BE95" s="582"/>
      <c r="BF95" s="28"/>
      <c r="BG95" s="1"/>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28"/>
      <c r="B96" s="584" t="str">
        <f ca="1">CONCATENATE($BI$2,"-ban esedékes tőke összege")</f>
        <v>2024-ban esedékes tőke összege</v>
      </c>
      <c r="C96" s="585"/>
      <c r="D96" s="585"/>
      <c r="E96" s="585"/>
      <c r="F96" s="585"/>
      <c r="G96" s="585"/>
      <c r="H96" s="585"/>
      <c r="I96" s="585"/>
      <c r="J96" s="585"/>
      <c r="K96" s="585"/>
      <c r="L96" s="585"/>
      <c r="M96" s="585"/>
      <c r="N96" s="586"/>
      <c r="O96" s="370"/>
      <c r="P96" s="371"/>
      <c r="Q96" s="371"/>
      <c r="R96" s="371"/>
      <c r="S96" s="371"/>
      <c r="T96" s="371"/>
      <c r="U96" s="371"/>
      <c r="V96" s="371"/>
      <c r="W96" s="371"/>
      <c r="X96" s="371"/>
      <c r="Y96" s="372"/>
      <c r="Z96" s="370"/>
      <c r="AA96" s="371"/>
      <c r="AB96" s="371"/>
      <c r="AC96" s="371"/>
      <c r="AD96" s="371"/>
      <c r="AE96" s="371"/>
      <c r="AF96" s="371"/>
      <c r="AG96" s="371"/>
      <c r="AH96" s="371"/>
      <c r="AI96" s="372"/>
      <c r="AJ96" s="370"/>
      <c r="AK96" s="371"/>
      <c r="AL96" s="371"/>
      <c r="AM96" s="371"/>
      <c r="AN96" s="371"/>
      <c r="AO96" s="371"/>
      <c r="AP96" s="371"/>
      <c r="AQ96" s="371"/>
      <c r="AR96" s="371"/>
      <c r="AS96" s="371"/>
      <c r="AT96" s="372"/>
      <c r="AU96" s="370"/>
      <c r="AV96" s="371"/>
      <c r="AW96" s="371"/>
      <c r="AX96" s="371"/>
      <c r="AY96" s="371"/>
      <c r="AZ96" s="371"/>
      <c r="BA96" s="371"/>
      <c r="BB96" s="371"/>
      <c r="BC96" s="371"/>
      <c r="BD96" s="371"/>
      <c r="BE96" s="373"/>
      <c r="BF96" s="28"/>
      <c r="BG96" s="1"/>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x14ac:dyDescent="0.2">
      <c r="A97" s="28"/>
      <c r="B97" s="13" t="s">
        <v>0</v>
      </c>
      <c r="C97" s="14"/>
      <c r="D97" s="14"/>
      <c r="E97" s="14"/>
      <c r="F97" s="14"/>
      <c r="G97" s="14"/>
      <c r="H97" s="14"/>
      <c r="I97" s="14"/>
      <c r="J97" s="14"/>
      <c r="K97" s="14"/>
      <c r="L97" s="14"/>
      <c r="M97" s="14"/>
      <c r="N97" s="22"/>
      <c r="O97" s="403"/>
      <c r="P97" s="404"/>
      <c r="Q97" s="404"/>
      <c r="R97" s="404"/>
      <c r="S97" s="404"/>
      <c r="T97" s="404"/>
      <c r="U97" s="404"/>
      <c r="V97" s="404"/>
      <c r="W97" s="404"/>
      <c r="X97" s="404"/>
      <c r="Y97" s="405"/>
      <c r="Z97" s="377"/>
      <c r="AA97" s="344"/>
      <c r="AB97" s="344"/>
      <c r="AC97" s="344"/>
      <c r="AD97" s="344"/>
      <c r="AE97" s="344"/>
      <c r="AF97" s="344"/>
      <c r="AG97" s="344"/>
      <c r="AH97" s="344"/>
      <c r="AI97" s="345"/>
      <c r="AJ97" s="403"/>
      <c r="AK97" s="404"/>
      <c r="AL97" s="404"/>
      <c r="AM97" s="404"/>
      <c r="AN97" s="404"/>
      <c r="AO97" s="404"/>
      <c r="AP97" s="404"/>
      <c r="AQ97" s="404"/>
      <c r="AR97" s="404"/>
      <c r="AS97" s="404"/>
      <c r="AT97" s="405"/>
      <c r="AU97" s="377"/>
      <c r="AV97" s="344"/>
      <c r="AW97" s="344"/>
      <c r="AX97" s="344"/>
      <c r="AY97" s="344"/>
      <c r="AZ97" s="344"/>
      <c r="BA97" s="344"/>
      <c r="BB97" s="344"/>
      <c r="BC97" s="344"/>
      <c r="BD97" s="344"/>
      <c r="BE97" s="378"/>
      <c r="BF97" s="28"/>
      <c r="BG97" s="1"/>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x14ac:dyDescent="0.2">
      <c r="A98" s="28"/>
      <c r="B98" s="584" t="str">
        <f ca="1">CONCATENATE($BI$2,"-ban esedékes kamat összege")</f>
        <v>2024-ban esedékes kamat összege</v>
      </c>
      <c r="C98" s="585"/>
      <c r="D98" s="585"/>
      <c r="E98" s="585"/>
      <c r="F98" s="585"/>
      <c r="G98" s="585"/>
      <c r="H98" s="585"/>
      <c r="I98" s="585"/>
      <c r="J98" s="585"/>
      <c r="K98" s="585"/>
      <c r="L98" s="585"/>
      <c r="M98" s="585"/>
      <c r="N98" s="586"/>
      <c r="O98" s="370"/>
      <c r="P98" s="371"/>
      <c r="Q98" s="371"/>
      <c r="R98" s="371"/>
      <c r="S98" s="371"/>
      <c r="T98" s="371"/>
      <c r="U98" s="371"/>
      <c r="V98" s="371"/>
      <c r="W98" s="371"/>
      <c r="X98" s="371"/>
      <c r="Y98" s="372"/>
      <c r="Z98" s="370"/>
      <c r="AA98" s="371"/>
      <c r="AB98" s="371"/>
      <c r="AC98" s="371"/>
      <c r="AD98" s="371"/>
      <c r="AE98" s="371"/>
      <c r="AF98" s="371"/>
      <c r="AG98" s="371"/>
      <c r="AH98" s="371"/>
      <c r="AI98" s="372"/>
      <c r="AJ98" s="370"/>
      <c r="AK98" s="371"/>
      <c r="AL98" s="371"/>
      <c r="AM98" s="371"/>
      <c r="AN98" s="371"/>
      <c r="AO98" s="371"/>
      <c r="AP98" s="371"/>
      <c r="AQ98" s="371"/>
      <c r="AR98" s="371"/>
      <c r="AS98" s="371"/>
      <c r="AT98" s="372"/>
      <c r="AU98" s="370"/>
      <c r="AV98" s="371"/>
      <c r="AW98" s="371"/>
      <c r="AX98" s="371"/>
      <c r="AY98" s="371"/>
      <c r="AZ98" s="371"/>
      <c r="BA98" s="371"/>
      <c r="BB98" s="371"/>
      <c r="BC98" s="371"/>
      <c r="BD98" s="371"/>
      <c r="BE98" s="373"/>
      <c r="BF98" s="28"/>
      <c r="BG98" s="1"/>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x14ac:dyDescent="0.2">
      <c r="A99" s="28"/>
      <c r="B99" s="13" t="s">
        <v>0</v>
      </c>
      <c r="C99" s="14"/>
      <c r="D99" s="14"/>
      <c r="E99" s="14"/>
      <c r="F99" s="14"/>
      <c r="G99" s="14"/>
      <c r="H99" s="14"/>
      <c r="I99" s="14"/>
      <c r="J99" s="14"/>
      <c r="K99" s="14"/>
      <c r="L99" s="14"/>
      <c r="M99" s="14"/>
      <c r="N99" s="22"/>
      <c r="O99" s="403"/>
      <c r="P99" s="404"/>
      <c r="Q99" s="404"/>
      <c r="R99" s="404"/>
      <c r="S99" s="404"/>
      <c r="T99" s="404"/>
      <c r="U99" s="404"/>
      <c r="V99" s="404"/>
      <c r="W99" s="404"/>
      <c r="X99" s="404"/>
      <c r="Y99" s="405"/>
      <c r="Z99" s="377"/>
      <c r="AA99" s="344"/>
      <c r="AB99" s="344"/>
      <c r="AC99" s="344"/>
      <c r="AD99" s="344"/>
      <c r="AE99" s="344"/>
      <c r="AF99" s="344"/>
      <c r="AG99" s="344"/>
      <c r="AH99" s="344"/>
      <c r="AI99" s="345"/>
      <c r="AJ99" s="403"/>
      <c r="AK99" s="404"/>
      <c r="AL99" s="404"/>
      <c r="AM99" s="404"/>
      <c r="AN99" s="404"/>
      <c r="AO99" s="404"/>
      <c r="AP99" s="404"/>
      <c r="AQ99" s="404"/>
      <c r="AR99" s="404"/>
      <c r="AS99" s="404"/>
      <c r="AT99" s="405"/>
      <c r="AU99" s="377"/>
      <c r="AV99" s="344"/>
      <c r="AW99" s="344"/>
      <c r="AX99" s="344"/>
      <c r="AY99" s="344"/>
      <c r="AZ99" s="344"/>
      <c r="BA99" s="344"/>
      <c r="BB99" s="344"/>
      <c r="BC99" s="344"/>
      <c r="BD99" s="344"/>
      <c r="BE99" s="378"/>
      <c r="BF99" s="28"/>
      <c r="BG99" s="1"/>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x14ac:dyDescent="0.2">
      <c r="A100" s="28"/>
      <c r="B100" s="616" t="str">
        <f ca="1">CONCATENATE($BI$2,"-ban esedékes, ütemezett")</f>
        <v>2024-ban esedékes, ütemezett</v>
      </c>
      <c r="C100" s="617"/>
      <c r="D100" s="617"/>
      <c r="E100" s="617"/>
      <c r="F100" s="617"/>
      <c r="G100" s="617"/>
      <c r="H100" s="617"/>
      <c r="I100" s="617"/>
      <c r="J100" s="617"/>
      <c r="K100" s="617"/>
      <c r="L100" s="617"/>
      <c r="M100" s="617"/>
      <c r="N100" s="617"/>
      <c r="O100" s="587"/>
      <c r="P100" s="588"/>
      <c r="Q100" s="588"/>
      <c r="R100" s="588"/>
      <c r="S100" s="588"/>
      <c r="T100" s="588"/>
      <c r="U100" s="588"/>
      <c r="V100" s="588"/>
      <c r="W100" s="588"/>
      <c r="X100" s="588"/>
      <c r="Y100" s="618"/>
      <c r="Z100" s="587"/>
      <c r="AA100" s="588"/>
      <c r="AB100" s="588"/>
      <c r="AC100" s="588"/>
      <c r="AD100" s="588"/>
      <c r="AE100" s="588"/>
      <c r="AF100" s="588"/>
      <c r="AG100" s="588"/>
      <c r="AH100" s="588"/>
      <c r="AI100" s="618"/>
      <c r="AJ100" s="587"/>
      <c r="AK100" s="588"/>
      <c r="AL100" s="588"/>
      <c r="AM100" s="588"/>
      <c r="AN100" s="588"/>
      <c r="AO100" s="588"/>
      <c r="AP100" s="588"/>
      <c r="AQ100" s="588"/>
      <c r="AR100" s="588"/>
      <c r="AS100" s="588"/>
      <c r="AT100" s="618"/>
      <c r="AU100" s="587"/>
      <c r="AV100" s="588"/>
      <c r="AW100" s="588"/>
      <c r="AX100" s="588"/>
      <c r="AY100" s="588"/>
      <c r="AZ100" s="588"/>
      <c r="BA100" s="588"/>
      <c r="BB100" s="588"/>
      <c r="BC100" s="588"/>
      <c r="BD100" s="588"/>
      <c r="BE100" s="589"/>
      <c r="BF100" s="28"/>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x14ac:dyDescent="0.2">
      <c r="A101" s="28"/>
      <c r="B101" s="19" t="s">
        <v>128</v>
      </c>
      <c r="C101" s="111"/>
      <c r="D101" s="111"/>
      <c r="E101" s="111"/>
      <c r="F101" s="111"/>
      <c r="G101" s="111"/>
      <c r="H101" s="111"/>
      <c r="I101" s="111"/>
      <c r="J101" s="111"/>
      <c r="K101" s="111"/>
      <c r="L101" s="111"/>
      <c r="M101" s="20"/>
      <c r="N101" s="111"/>
      <c r="O101" s="590"/>
      <c r="P101" s="591"/>
      <c r="Q101" s="591"/>
      <c r="R101" s="591"/>
      <c r="S101" s="591"/>
      <c r="T101" s="591"/>
      <c r="U101" s="591"/>
      <c r="V101" s="591"/>
      <c r="W101" s="591"/>
      <c r="X101" s="591"/>
      <c r="Y101" s="619"/>
      <c r="Z101" s="590"/>
      <c r="AA101" s="591"/>
      <c r="AB101" s="591"/>
      <c r="AC101" s="591"/>
      <c r="AD101" s="591"/>
      <c r="AE101" s="591"/>
      <c r="AF101" s="591"/>
      <c r="AG101" s="591"/>
      <c r="AH101" s="591"/>
      <c r="AI101" s="619"/>
      <c r="AJ101" s="590"/>
      <c r="AK101" s="591"/>
      <c r="AL101" s="591"/>
      <c r="AM101" s="591"/>
      <c r="AN101" s="591"/>
      <c r="AO101" s="591"/>
      <c r="AP101" s="591"/>
      <c r="AQ101" s="591"/>
      <c r="AR101" s="591"/>
      <c r="AS101" s="591"/>
      <c r="AT101" s="619"/>
      <c r="AU101" s="590"/>
      <c r="AV101" s="591"/>
      <c r="AW101" s="591"/>
      <c r="AX101" s="591"/>
      <c r="AY101" s="591"/>
      <c r="AZ101" s="591"/>
      <c r="BA101" s="591"/>
      <c r="BB101" s="591"/>
      <c r="BC101" s="591"/>
      <c r="BD101" s="591"/>
      <c r="BE101" s="592"/>
      <c r="BF101" s="28"/>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1:86" x14ac:dyDescent="0.2">
      <c r="A102" s="28"/>
      <c r="B102" s="593" t="s">
        <v>111</v>
      </c>
      <c r="C102" s="594"/>
      <c r="D102" s="594"/>
      <c r="E102" s="594"/>
      <c r="F102" s="594"/>
      <c r="G102" s="594"/>
      <c r="H102" s="594"/>
      <c r="I102" s="594"/>
      <c r="J102" s="594"/>
      <c r="K102" s="594"/>
      <c r="L102" s="594"/>
      <c r="M102" s="594"/>
      <c r="N102" s="594"/>
      <c r="O102" s="403"/>
      <c r="P102" s="404"/>
      <c r="Q102" s="404"/>
      <c r="R102" s="404"/>
      <c r="S102" s="404"/>
      <c r="T102" s="404"/>
      <c r="U102" s="404"/>
      <c r="V102" s="404"/>
      <c r="W102" s="404"/>
      <c r="X102" s="404"/>
      <c r="Y102" s="405"/>
      <c r="Z102" s="377"/>
      <c r="AA102" s="344"/>
      <c r="AB102" s="344"/>
      <c r="AC102" s="344"/>
      <c r="AD102" s="344"/>
      <c r="AE102" s="344"/>
      <c r="AF102" s="344"/>
      <c r="AG102" s="344"/>
      <c r="AH102" s="344"/>
      <c r="AI102" s="345"/>
      <c r="AJ102" s="403"/>
      <c r="AK102" s="404"/>
      <c r="AL102" s="404"/>
      <c r="AM102" s="404"/>
      <c r="AN102" s="404"/>
      <c r="AO102" s="404"/>
      <c r="AP102" s="404"/>
      <c r="AQ102" s="404"/>
      <c r="AR102" s="404"/>
      <c r="AS102" s="404"/>
      <c r="AT102" s="405"/>
      <c r="AU102" s="377"/>
      <c r="AV102" s="344"/>
      <c r="AW102" s="344"/>
      <c r="AX102" s="344"/>
      <c r="AY102" s="344"/>
      <c r="AZ102" s="344"/>
      <c r="BA102" s="344"/>
      <c r="BB102" s="344"/>
      <c r="BC102" s="344"/>
      <c r="BD102" s="344"/>
      <c r="BE102" s="378"/>
      <c r="BF102" s="28"/>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1:86" ht="12.75" customHeight="1" x14ac:dyDescent="0.2">
      <c r="A103" s="28"/>
      <c r="B103" s="513" t="s">
        <v>112</v>
      </c>
      <c r="C103" s="514"/>
      <c r="D103" s="514"/>
      <c r="E103" s="514"/>
      <c r="F103" s="514"/>
      <c r="G103" s="514"/>
      <c r="H103" s="514"/>
      <c r="I103" s="514"/>
      <c r="J103" s="514"/>
      <c r="K103" s="514"/>
      <c r="L103" s="514"/>
      <c r="M103" s="514"/>
      <c r="N103" s="515"/>
      <c r="O103" s="379"/>
      <c r="P103" s="380"/>
      <c r="Q103" s="380"/>
      <c r="R103" s="380"/>
      <c r="S103" s="380"/>
      <c r="T103" s="380"/>
      <c r="U103" s="380"/>
      <c r="V103" s="380"/>
      <c r="W103" s="380"/>
      <c r="X103" s="380"/>
      <c r="Y103" s="388"/>
      <c r="Z103" s="379"/>
      <c r="AA103" s="380"/>
      <c r="AB103" s="380"/>
      <c r="AC103" s="380"/>
      <c r="AD103" s="380"/>
      <c r="AE103" s="380"/>
      <c r="AF103" s="380"/>
      <c r="AG103" s="380"/>
      <c r="AH103" s="380"/>
      <c r="AI103" s="388"/>
      <c r="AJ103" s="379"/>
      <c r="AK103" s="380"/>
      <c r="AL103" s="380"/>
      <c r="AM103" s="380"/>
      <c r="AN103" s="380"/>
      <c r="AO103" s="380"/>
      <c r="AP103" s="380"/>
      <c r="AQ103" s="380"/>
      <c r="AR103" s="380"/>
      <c r="AS103" s="380"/>
      <c r="AT103" s="388"/>
      <c r="AU103" s="379"/>
      <c r="AV103" s="380"/>
      <c r="AW103" s="380"/>
      <c r="AX103" s="380"/>
      <c r="AY103" s="380"/>
      <c r="AZ103" s="380"/>
      <c r="BA103" s="380"/>
      <c r="BB103" s="380"/>
      <c r="BC103" s="380"/>
      <c r="BD103" s="380"/>
      <c r="BE103" s="381"/>
      <c r="BF103" s="28"/>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1:86" x14ac:dyDescent="0.2">
      <c r="A104" s="28"/>
      <c r="B104" s="513" t="s">
        <v>113</v>
      </c>
      <c r="C104" s="514"/>
      <c r="D104" s="514"/>
      <c r="E104" s="514"/>
      <c r="F104" s="514"/>
      <c r="G104" s="514"/>
      <c r="H104" s="514"/>
      <c r="I104" s="514"/>
      <c r="J104" s="514"/>
      <c r="K104" s="514"/>
      <c r="L104" s="514"/>
      <c r="M104" s="514"/>
      <c r="N104" s="515"/>
      <c r="O104" s="379"/>
      <c r="P104" s="380"/>
      <c r="Q104" s="380"/>
      <c r="R104" s="380"/>
      <c r="S104" s="380"/>
      <c r="T104" s="380"/>
      <c r="U104" s="380"/>
      <c r="V104" s="380"/>
      <c r="W104" s="380"/>
      <c r="X104" s="380"/>
      <c r="Y104" s="388"/>
      <c r="Z104" s="379"/>
      <c r="AA104" s="380"/>
      <c r="AB104" s="380"/>
      <c r="AC104" s="380"/>
      <c r="AD104" s="380"/>
      <c r="AE104" s="380"/>
      <c r="AF104" s="380"/>
      <c r="AG104" s="380"/>
      <c r="AH104" s="380"/>
      <c r="AI104" s="388"/>
      <c r="AJ104" s="379"/>
      <c r="AK104" s="380"/>
      <c r="AL104" s="380"/>
      <c r="AM104" s="380"/>
      <c r="AN104" s="380"/>
      <c r="AO104" s="380"/>
      <c r="AP104" s="380"/>
      <c r="AQ104" s="380"/>
      <c r="AR104" s="380"/>
      <c r="AS104" s="380"/>
      <c r="AT104" s="388"/>
      <c r="AU104" s="379"/>
      <c r="AV104" s="380"/>
      <c r="AW104" s="380"/>
      <c r="AX104" s="380"/>
      <c r="AY104" s="380"/>
      <c r="AZ104" s="380"/>
      <c r="BA104" s="380"/>
      <c r="BB104" s="380"/>
      <c r="BC104" s="380"/>
      <c r="BD104" s="380"/>
      <c r="BE104" s="381"/>
      <c r="BF104" s="28"/>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1:86" x14ac:dyDescent="0.2">
      <c r="A105" s="28"/>
      <c r="B105" s="112" t="s">
        <v>129</v>
      </c>
      <c r="C105" s="86"/>
      <c r="D105" s="86"/>
      <c r="E105" s="86"/>
      <c r="F105" s="86"/>
      <c r="G105" s="86"/>
      <c r="H105" s="86"/>
      <c r="I105" s="86"/>
      <c r="J105" s="86"/>
      <c r="K105" s="86"/>
      <c r="L105" s="86"/>
      <c r="M105" s="86"/>
      <c r="N105" s="87"/>
      <c r="O105" s="382"/>
      <c r="P105" s="383"/>
      <c r="Q105" s="383"/>
      <c r="R105" s="383"/>
      <c r="S105" s="383"/>
      <c r="T105" s="383"/>
      <c r="U105" s="383"/>
      <c r="V105" s="383"/>
      <c r="W105" s="383"/>
      <c r="X105" s="383"/>
      <c r="Y105" s="384"/>
      <c r="Z105" s="385"/>
      <c r="AA105" s="386"/>
      <c r="AB105" s="386"/>
      <c r="AC105" s="386"/>
      <c r="AD105" s="386"/>
      <c r="AE105" s="386"/>
      <c r="AF105" s="386"/>
      <c r="AG105" s="386"/>
      <c r="AH105" s="386"/>
      <c r="AI105" s="387"/>
      <c r="AJ105" s="382"/>
      <c r="AK105" s="383"/>
      <c r="AL105" s="383"/>
      <c r="AM105" s="383"/>
      <c r="AN105" s="383"/>
      <c r="AO105" s="383"/>
      <c r="AP105" s="383"/>
      <c r="AQ105" s="383"/>
      <c r="AR105" s="383"/>
      <c r="AS105" s="383"/>
      <c r="AT105" s="384"/>
      <c r="AU105" s="382"/>
      <c r="AV105" s="383"/>
      <c r="AW105" s="383"/>
      <c r="AX105" s="383"/>
      <c r="AY105" s="383"/>
      <c r="AZ105" s="383"/>
      <c r="BA105" s="383"/>
      <c r="BB105" s="383"/>
      <c r="BC105" s="383"/>
      <c r="BD105" s="383"/>
      <c r="BE105" s="392"/>
      <c r="BF105" s="28"/>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1:86" x14ac:dyDescent="0.2">
      <c r="A106" s="28"/>
      <c r="B106" s="112" t="s">
        <v>130</v>
      </c>
      <c r="C106" s="86"/>
      <c r="D106" s="86"/>
      <c r="E106" s="86"/>
      <c r="F106" s="86"/>
      <c r="G106" s="86"/>
      <c r="H106" s="86"/>
      <c r="I106" s="86"/>
      <c r="J106" s="86"/>
      <c r="K106" s="86"/>
      <c r="L106" s="86"/>
      <c r="M106" s="86"/>
      <c r="N106" s="87"/>
      <c r="O106" s="382"/>
      <c r="P106" s="383"/>
      <c r="Q106" s="383"/>
      <c r="R106" s="383"/>
      <c r="S106" s="383"/>
      <c r="T106" s="383"/>
      <c r="U106" s="383"/>
      <c r="V106" s="383"/>
      <c r="W106" s="383"/>
      <c r="X106" s="383"/>
      <c r="Y106" s="384"/>
      <c r="Z106" s="385"/>
      <c r="AA106" s="386"/>
      <c r="AB106" s="386"/>
      <c r="AC106" s="386"/>
      <c r="AD106" s="386"/>
      <c r="AE106" s="386"/>
      <c r="AF106" s="386"/>
      <c r="AG106" s="386"/>
      <c r="AH106" s="386"/>
      <c r="AI106" s="387"/>
      <c r="AJ106" s="382"/>
      <c r="AK106" s="383"/>
      <c r="AL106" s="383"/>
      <c r="AM106" s="383"/>
      <c r="AN106" s="383"/>
      <c r="AO106" s="383"/>
      <c r="AP106" s="383"/>
      <c r="AQ106" s="383"/>
      <c r="AR106" s="383"/>
      <c r="AS106" s="383"/>
      <c r="AT106" s="384"/>
      <c r="AU106" s="382"/>
      <c r="AV106" s="383"/>
      <c r="AW106" s="383"/>
      <c r="AX106" s="383"/>
      <c r="AY106" s="383"/>
      <c r="AZ106" s="383"/>
      <c r="BA106" s="383"/>
      <c r="BB106" s="383"/>
      <c r="BC106" s="383"/>
      <c r="BD106" s="383"/>
      <c r="BE106" s="392"/>
      <c r="BF106" s="28"/>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1:86" x14ac:dyDescent="0.2">
      <c r="A107" s="28"/>
      <c r="B107" s="112" t="s">
        <v>131</v>
      </c>
      <c r="C107" s="86"/>
      <c r="D107" s="86"/>
      <c r="E107" s="86"/>
      <c r="F107" s="86"/>
      <c r="G107" s="86"/>
      <c r="H107" s="86"/>
      <c r="I107" s="86"/>
      <c r="J107" s="86"/>
      <c r="K107" s="86"/>
      <c r="L107" s="86"/>
      <c r="M107" s="86"/>
      <c r="N107" s="87"/>
      <c r="O107" s="382"/>
      <c r="P107" s="383"/>
      <c r="Q107" s="383"/>
      <c r="R107" s="383"/>
      <c r="S107" s="383"/>
      <c r="T107" s="383"/>
      <c r="U107" s="383"/>
      <c r="V107" s="383"/>
      <c r="W107" s="383"/>
      <c r="X107" s="383"/>
      <c r="Y107" s="384"/>
      <c r="Z107" s="385"/>
      <c r="AA107" s="386"/>
      <c r="AB107" s="386"/>
      <c r="AC107" s="386"/>
      <c r="AD107" s="386"/>
      <c r="AE107" s="386"/>
      <c r="AF107" s="386"/>
      <c r="AG107" s="386"/>
      <c r="AH107" s="386"/>
      <c r="AI107" s="387"/>
      <c r="AJ107" s="382"/>
      <c r="AK107" s="383"/>
      <c r="AL107" s="383"/>
      <c r="AM107" s="383"/>
      <c r="AN107" s="383"/>
      <c r="AO107" s="383"/>
      <c r="AP107" s="383"/>
      <c r="AQ107" s="383"/>
      <c r="AR107" s="383"/>
      <c r="AS107" s="383"/>
      <c r="AT107" s="384"/>
      <c r="AU107" s="382"/>
      <c r="AV107" s="383"/>
      <c r="AW107" s="383"/>
      <c r="AX107" s="383"/>
      <c r="AY107" s="383"/>
      <c r="AZ107" s="383"/>
      <c r="BA107" s="383"/>
      <c r="BB107" s="383"/>
      <c r="BC107" s="383"/>
      <c r="BD107" s="383"/>
      <c r="BE107" s="392"/>
      <c r="BF107" s="28"/>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1:86" x14ac:dyDescent="0.2">
      <c r="A108" s="28"/>
      <c r="B108" s="104" t="s">
        <v>33</v>
      </c>
      <c r="C108" s="96"/>
      <c r="D108" s="96"/>
      <c r="E108" s="96"/>
      <c r="F108" s="96"/>
      <c r="G108" s="96"/>
      <c r="H108" s="96"/>
      <c r="I108" s="96"/>
      <c r="J108" s="96"/>
      <c r="K108" s="96"/>
      <c r="L108" s="96"/>
      <c r="M108" s="96"/>
      <c r="N108" s="57"/>
      <c r="O108" s="550"/>
      <c r="P108" s="551"/>
      <c r="Q108" s="551"/>
      <c r="R108" s="551"/>
      <c r="S108" s="551"/>
      <c r="T108" s="551"/>
      <c r="U108" s="551"/>
      <c r="V108" s="551"/>
      <c r="W108" s="551"/>
      <c r="X108" s="551"/>
      <c r="Y108" s="552"/>
      <c r="Z108" s="550"/>
      <c r="AA108" s="551"/>
      <c r="AB108" s="551"/>
      <c r="AC108" s="551"/>
      <c r="AD108" s="551"/>
      <c r="AE108" s="551"/>
      <c r="AF108" s="551"/>
      <c r="AG108" s="551"/>
      <c r="AH108" s="551"/>
      <c r="AI108" s="552"/>
      <c r="AJ108" s="550"/>
      <c r="AK108" s="551"/>
      <c r="AL108" s="551"/>
      <c r="AM108" s="551"/>
      <c r="AN108" s="551"/>
      <c r="AO108" s="551"/>
      <c r="AP108" s="551"/>
      <c r="AQ108" s="551"/>
      <c r="AR108" s="551"/>
      <c r="AS108" s="551"/>
      <c r="AT108" s="552"/>
      <c r="AU108" s="550"/>
      <c r="AV108" s="551"/>
      <c r="AW108" s="551"/>
      <c r="AX108" s="551"/>
      <c r="AY108" s="551"/>
      <c r="AZ108" s="551"/>
      <c r="BA108" s="551"/>
      <c r="BB108" s="551"/>
      <c r="BC108" s="551"/>
      <c r="BD108" s="551"/>
      <c r="BE108" s="595"/>
      <c r="BF108" s="28"/>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1:86" x14ac:dyDescent="0.2">
      <c r="A109" s="28"/>
      <c r="B109" s="104" t="s">
        <v>132</v>
      </c>
      <c r="C109" s="96"/>
      <c r="D109" s="96"/>
      <c r="E109" s="96"/>
      <c r="F109" s="96"/>
      <c r="G109" s="96"/>
      <c r="H109" s="96"/>
      <c r="I109" s="96"/>
      <c r="J109" s="96"/>
      <c r="K109" s="96"/>
      <c r="L109" s="96"/>
      <c r="M109" s="96"/>
      <c r="N109" s="57"/>
      <c r="O109" s="553"/>
      <c r="P109" s="554"/>
      <c r="Q109" s="554"/>
      <c r="R109" s="554"/>
      <c r="S109" s="554"/>
      <c r="T109" s="554"/>
      <c r="U109" s="554"/>
      <c r="V109" s="554"/>
      <c r="W109" s="554"/>
      <c r="X109" s="554"/>
      <c r="Y109" s="555"/>
      <c r="Z109" s="553"/>
      <c r="AA109" s="554"/>
      <c r="AB109" s="554"/>
      <c r="AC109" s="554"/>
      <c r="AD109" s="554"/>
      <c r="AE109" s="554"/>
      <c r="AF109" s="554"/>
      <c r="AG109" s="554"/>
      <c r="AH109" s="554"/>
      <c r="AI109" s="555"/>
      <c r="AJ109" s="553"/>
      <c r="AK109" s="554"/>
      <c r="AL109" s="554"/>
      <c r="AM109" s="554"/>
      <c r="AN109" s="554"/>
      <c r="AO109" s="554"/>
      <c r="AP109" s="554"/>
      <c r="AQ109" s="554"/>
      <c r="AR109" s="554"/>
      <c r="AS109" s="554"/>
      <c r="AT109" s="555"/>
      <c r="AU109" s="553"/>
      <c r="AV109" s="554"/>
      <c r="AW109" s="554"/>
      <c r="AX109" s="554"/>
      <c r="AY109" s="554"/>
      <c r="AZ109" s="554"/>
      <c r="BA109" s="554"/>
      <c r="BB109" s="554"/>
      <c r="BC109" s="554"/>
      <c r="BD109" s="554"/>
      <c r="BE109" s="596"/>
      <c r="BF109" s="28"/>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1:86" ht="13.5" thickBot="1" x14ac:dyDescent="0.25">
      <c r="A110" s="28"/>
      <c r="B110" s="110" t="s">
        <v>133</v>
      </c>
      <c r="C110" s="100"/>
      <c r="D110" s="100"/>
      <c r="E110" s="100"/>
      <c r="F110" s="100"/>
      <c r="G110" s="100"/>
      <c r="H110" s="100"/>
      <c r="I110" s="100"/>
      <c r="J110" s="100"/>
      <c r="K110" s="100"/>
      <c r="L110" s="100"/>
      <c r="M110" s="100"/>
      <c r="N110" s="101"/>
      <c r="O110" s="389"/>
      <c r="P110" s="390"/>
      <c r="Q110" s="390"/>
      <c r="R110" s="390"/>
      <c r="S110" s="390"/>
      <c r="T110" s="390"/>
      <c r="U110" s="390"/>
      <c r="V110" s="390"/>
      <c r="W110" s="390"/>
      <c r="X110" s="390"/>
      <c r="Y110" s="399"/>
      <c r="Z110" s="389"/>
      <c r="AA110" s="390"/>
      <c r="AB110" s="390"/>
      <c r="AC110" s="390"/>
      <c r="AD110" s="390"/>
      <c r="AE110" s="390"/>
      <c r="AF110" s="390"/>
      <c r="AG110" s="390"/>
      <c r="AH110" s="390"/>
      <c r="AI110" s="399"/>
      <c r="AJ110" s="389"/>
      <c r="AK110" s="390"/>
      <c r="AL110" s="390"/>
      <c r="AM110" s="390"/>
      <c r="AN110" s="390"/>
      <c r="AO110" s="390"/>
      <c r="AP110" s="390"/>
      <c r="AQ110" s="390"/>
      <c r="AR110" s="390"/>
      <c r="AS110" s="390"/>
      <c r="AT110" s="399"/>
      <c r="AU110" s="389"/>
      <c r="AV110" s="390"/>
      <c r="AW110" s="390"/>
      <c r="AX110" s="390"/>
      <c r="AY110" s="390"/>
      <c r="AZ110" s="390"/>
      <c r="BA110" s="390"/>
      <c r="BB110" s="390"/>
      <c r="BC110" s="390"/>
      <c r="BD110" s="390"/>
      <c r="BE110" s="391"/>
      <c r="BF110" s="28"/>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1:86" x14ac:dyDescent="0.2">
      <c r="A111" s="28"/>
      <c r="B111" s="597">
        <v>10</v>
      </c>
      <c r="C111" s="598"/>
      <c r="D111" s="394" t="s">
        <v>94</v>
      </c>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c r="AY111" s="395"/>
      <c r="AZ111" s="395"/>
      <c r="BA111" s="395"/>
      <c r="BB111" s="395"/>
      <c r="BC111" s="395"/>
      <c r="BD111" s="395"/>
      <c r="BE111" s="396"/>
      <c r="BF111" s="28"/>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1:86" x14ac:dyDescent="0.2">
      <c r="A112" s="28"/>
      <c r="B112" s="599"/>
      <c r="C112" s="600"/>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8"/>
      <c r="BF112" s="28"/>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x14ac:dyDescent="0.2">
      <c r="A113" s="1"/>
      <c r="B113" s="16" t="s">
        <v>25</v>
      </c>
      <c r="C113" s="17"/>
      <c r="D113" s="17"/>
      <c r="E113" s="17"/>
      <c r="F113" s="17"/>
      <c r="G113" s="17"/>
      <c r="H113" s="17"/>
      <c r="I113" s="17"/>
      <c r="J113" s="17"/>
      <c r="K113" s="17"/>
      <c r="L113" s="17"/>
      <c r="M113" s="56"/>
      <c r="N113" s="374"/>
      <c r="O113" s="375"/>
      <c r="P113" s="375"/>
      <c r="Q113" s="375"/>
      <c r="R113" s="375"/>
      <c r="S113" s="375"/>
      <c r="T113" s="375"/>
      <c r="U113" s="375"/>
      <c r="V113" s="375"/>
      <c r="W113" s="375"/>
      <c r="X113" s="376"/>
      <c r="Y113" s="374"/>
      <c r="Z113" s="375"/>
      <c r="AA113" s="375"/>
      <c r="AB113" s="375"/>
      <c r="AC113" s="375"/>
      <c r="AD113" s="375"/>
      <c r="AE113" s="375"/>
      <c r="AF113" s="375"/>
      <c r="AG113" s="375"/>
      <c r="AH113" s="375"/>
      <c r="AI113" s="376"/>
      <c r="AJ113" s="374"/>
      <c r="AK113" s="375"/>
      <c r="AL113" s="375"/>
      <c r="AM113" s="375"/>
      <c r="AN113" s="375"/>
      <c r="AO113" s="375"/>
      <c r="AP113" s="375"/>
      <c r="AQ113" s="375"/>
      <c r="AR113" s="375"/>
      <c r="AS113" s="375"/>
      <c r="AT113" s="376"/>
      <c r="AU113" s="374"/>
      <c r="AV113" s="375"/>
      <c r="AW113" s="375"/>
      <c r="AX113" s="375"/>
      <c r="AY113" s="375"/>
      <c r="AZ113" s="375"/>
      <c r="BA113" s="375"/>
      <c r="BB113" s="375"/>
      <c r="BC113" s="375"/>
      <c r="BD113" s="375"/>
      <c r="BE113" s="393"/>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x14ac:dyDescent="0.2">
      <c r="A114" s="1"/>
      <c r="B114" s="16" t="s">
        <v>26</v>
      </c>
      <c r="C114" s="17"/>
      <c r="D114" s="17"/>
      <c r="E114" s="17"/>
      <c r="F114" s="17"/>
      <c r="G114" s="17"/>
      <c r="H114" s="17"/>
      <c r="I114" s="17"/>
      <c r="J114" s="17"/>
      <c r="K114" s="17"/>
      <c r="L114" s="17"/>
      <c r="M114" s="56"/>
      <c r="N114" s="374"/>
      <c r="O114" s="375"/>
      <c r="P114" s="375"/>
      <c r="Q114" s="375"/>
      <c r="R114" s="375"/>
      <c r="S114" s="375"/>
      <c r="T114" s="375"/>
      <c r="U114" s="375"/>
      <c r="V114" s="375"/>
      <c r="W114" s="375"/>
      <c r="X114" s="376"/>
      <c r="Y114" s="374"/>
      <c r="Z114" s="375"/>
      <c r="AA114" s="375"/>
      <c r="AB114" s="375"/>
      <c r="AC114" s="375"/>
      <c r="AD114" s="375"/>
      <c r="AE114" s="375"/>
      <c r="AF114" s="375"/>
      <c r="AG114" s="375"/>
      <c r="AH114" s="375"/>
      <c r="AI114" s="376"/>
      <c r="AJ114" s="374"/>
      <c r="AK114" s="375"/>
      <c r="AL114" s="375"/>
      <c r="AM114" s="375"/>
      <c r="AN114" s="375"/>
      <c r="AO114" s="375"/>
      <c r="AP114" s="375"/>
      <c r="AQ114" s="375"/>
      <c r="AR114" s="375"/>
      <c r="AS114" s="375"/>
      <c r="AT114" s="376"/>
      <c r="AU114" s="374"/>
      <c r="AV114" s="375"/>
      <c r="AW114" s="375"/>
      <c r="AX114" s="375"/>
      <c r="AY114" s="375"/>
      <c r="AZ114" s="375"/>
      <c r="BA114" s="375"/>
      <c r="BB114" s="375"/>
      <c r="BC114" s="375"/>
      <c r="BD114" s="375"/>
      <c r="BE114" s="393"/>
      <c r="BF114" s="1"/>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x14ac:dyDescent="0.2">
      <c r="A115" s="1"/>
      <c r="B115" s="16" t="s">
        <v>27</v>
      </c>
      <c r="C115" s="17"/>
      <c r="D115" s="17"/>
      <c r="E115" s="17"/>
      <c r="F115" s="17"/>
      <c r="G115" s="17"/>
      <c r="H115" s="17"/>
      <c r="I115" s="17"/>
      <c r="J115" s="17"/>
      <c r="K115" s="17"/>
      <c r="L115" s="17"/>
      <c r="M115" s="56"/>
      <c r="N115" s="59"/>
      <c r="O115" s="17"/>
      <c r="P115" s="17"/>
      <c r="Q115" s="17" t="s">
        <v>3</v>
      </c>
      <c r="R115" s="17"/>
      <c r="S115" s="17"/>
      <c r="T115" s="17"/>
      <c r="U115" s="17" t="s">
        <v>4</v>
      </c>
      <c r="V115" s="17"/>
      <c r="W115" s="17"/>
      <c r="X115" s="56"/>
      <c r="Y115" s="17"/>
      <c r="Z115" s="17"/>
      <c r="AA115" s="17"/>
      <c r="AB115" s="17" t="s">
        <v>3</v>
      </c>
      <c r="AC115" s="17"/>
      <c r="AD115" s="17"/>
      <c r="AE115" s="17"/>
      <c r="AF115" s="17"/>
      <c r="AG115" s="17" t="s">
        <v>4</v>
      </c>
      <c r="AH115" s="17"/>
      <c r="AI115" s="56"/>
      <c r="AJ115" s="17"/>
      <c r="AK115" s="17"/>
      <c r="AL115" s="17"/>
      <c r="AM115" s="17" t="s">
        <v>3</v>
      </c>
      <c r="AN115" s="17"/>
      <c r="AO115" s="17"/>
      <c r="AP115" s="17"/>
      <c r="AQ115" s="17"/>
      <c r="AR115" s="56" t="s">
        <v>4</v>
      </c>
      <c r="AS115" s="17"/>
      <c r="AT115" s="56"/>
      <c r="AU115" s="17"/>
      <c r="AV115" s="17"/>
      <c r="AW115" s="17"/>
      <c r="AX115" s="17" t="s">
        <v>3</v>
      </c>
      <c r="AY115" s="17"/>
      <c r="AZ115" s="17"/>
      <c r="BA115" s="17"/>
      <c r="BB115" s="17"/>
      <c r="BC115" s="17" t="s">
        <v>4</v>
      </c>
      <c r="BD115" s="17"/>
      <c r="BE115" s="18"/>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x14ac:dyDescent="0.2">
      <c r="A116" s="1"/>
      <c r="B116" s="104" t="s">
        <v>139</v>
      </c>
      <c r="C116" s="20"/>
      <c r="D116" s="20"/>
      <c r="E116" s="20"/>
      <c r="F116" s="20"/>
      <c r="G116" s="20"/>
      <c r="H116" s="20"/>
      <c r="I116" s="20"/>
      <c r="J116" s="20"/>
      <c r="K116" s="20"/>
      <c r="L116" s="20"/>
      <c r="M116" s="57"/>
      <c r="N116" s="547"/>
      <c r="O116" s="548"/>
      <c r="P116" s="548"/>
      <c r="Q116" s="548"/>
      <c r="R116" s="548"/>
      <c r="S116" s="548"/>
      <c r="T116" s="548"/>
      <c r="U116" s="548"/>
      <c r="V116" s="548"/>
      <c r="W116" s="548"/>
      <c r="X116" s="579"/>
      <c r="Y116" s="547"/>
      <c r="Z116" s="548"/>
      <c r="AA116" s="548"/>
      <c r="AB116" s="548"/>
      <c r="AC116" s="548"/>
      <c r="AD116" s="548"/>
      <c r="AE116" s="548"/>
      <c r="AF116" s="548"/>
      <c r="AG116" s="548"/>
      <c r="AH116" s="548"/>
      <c r="AI116" s="579"/>
      <c r="AJ116" s="547"/>
      <c r="AK116" s="548"/>
      <c r="AL116" s="548"/>
      <c r="AM116" s="548"/>
      <c r="AN116" s="548"/>
      <c r="AO116" s="548"/>
      <c r="AP116" s="548"/>
      <c r="AQ116" s="548"/>
      <c r="AR116" s="548"/>
      <c r="AS116" s="548"/>
      <c r="AT116" s="579"/>
      <c r="AU116" s="547"/>
      <c r="AV116" s="548"/>
      <c r="AW116" s="548"/>
      <c r="AX116" s="548"/>
      <c r="AY116" s="548"/>
      <c r="AZ116" s="548"/>
      <c r="BA116" s="548"/>
      <c r="BB116" s="548"/>
      <c r="BC116" s="548"/>
      <c r="BD116" s="548"/>
      <c r="BE116" s="549"/>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x14ac:dyDescent="0.2">
      <c r="A117" s="1"/>
      <c r="B117" s="63" t="s">
        <v>143</v>
      </c>
      <c r="C117" s="14"/>
      <c r="D117" s="14"/>
      <c r="E117" s="14"/>
      <c r="F117" s="14"/>
      <c r="G117" s="14"/>
      <c r="H117" s="14"/>
      <c r="I117" s="14"/>
      <c r="J117" s="14"/>
      <c r="K117" s="14"/>
      <c r="L117" s="14"/>
      <c r="M117" s="22"/>
      <c r="N117" s="573"/>
      <c r="O117" s="574"/>
      <c r="P117" s="574"/>
      <c r="Q117" s="574"/>
      <c r="R117" s="574"/>
      <c r="S117" s="574"/>
      <c r="T117" s="574"/>
      <c r="U117" s="574"/>
      <c r="V117" s="574"/>
      <c r="W117" s="574"/>
      <c r="X117" s="575"/>
      <c r="Y117" s="573"/>
      <c r="Z117" s="574"/>
      <c r="AA117" s="574"/>
      <c r="AB117" s="574"/>
      <c r="AC117" s="574"/>
      <c r="AD117" s="574"/>
      <c r="AE117" s="574"/>
      <c r="AF117" s="574"/>
      <c r="AG117" s="574"/>
      <c r="AH117" s="574"/>
      <c r="AI117" s="575"/>
      <c r="AJ117" s="573"/>
      <c r="AK117" s="574"/>
      <c r="AL117" s="574"/>
      <c r="AM117" s="574"/>
      <c r="AN117" s="574"/>
      <c r="AO117" s="574"/>
      <c r="AP117" s="574"/>
      <c r="AQ117" s="574"/>
      <c r="AR117" s="574"/>
      <c r="AS117" s="574"/>
      <c r="AT117" s="575"/>
      <c r="AU117" s="576"/>
      <c r="AV117" s="577"/>
      <c r="AW117" s="577"/>
      <c r="AX117" s="577"/>
      <c r="AY117" s="577"/>
      <c r="AZ117" s="577"/>
      <c r="BA117" s="577"/>
      <c r="BB117" s="577"/>
      <c r="BC117" s="577"/>
      <c r="BD117" s="577"/>
      <c r="BE117" s="578"/>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x14ac:dyDescent="0.2">
      <c r="A118" s="1"/>
      <c r="B118" s="19" t="s">
        <v>29</v>
      </c>
      <c r="C118" s="20"/>
      <c r="D118" s="20"/>
      <c r="E118" s="20"/>
      <c r="F118" s="20"/>
      <c r="G118" s="20"/>
      <c r="H118" s="20"/>
      <c r="I118" s="20"/>
      <c r="J118" s="20"/>
      <c r="K118" s="20"/>
      <c r="L118" s="20"/>
      <c r="M118" s="57"/>
      <c r="N118" s="547"/>
      <c r="O118" s="548"/>
      <c r="P118" s="548"/>
      <c r="Q118" s="548"/>
      <c r="R118" s="548"/>
      <c r="S118" s="548"/>
      <c r="T118" s="548"/>
      <c r="U118" s="548"/>
      <c r="V118" s="548"/>
      <c r="W118" s="548"/>
      <c r="X118" s="579"/>
      <c r="Y118" s="547"/>
      <c r="Z118" s="548"/>
      <c r="AA118" s="548"/>
      <c r="AB118" s="548"/>
      <c r="AC118" s="548"/>
      <c r="AD118" s="548"/>
      <c r="AE118" s="548"/>
      <c r="AF118" s="548"/>
      <c r="AG118" s="548"/>
      <c r="AH118" s="548"/>
      <c r="AI118" s="579"/>
      <c r="AJ118" s="547"/>
      <c r="AK118" s="548"/>
      <c r="AL118" s="548"/>
      <c r="AM118" s="548"/>
      <c r="AN118" s="548"/>
      <c r="AO118" s="548"/>
      <c r="AP118" s="548"/>
      <c r="AQ118" s="548"/>
      <c r="AR118" s="548"/>
      <c r="AS118" s="548"/>
      <c r="AT118" s="579"/>
      <c r="AU118" s="547"/>
      <c r="AV118" s="548"/>
      <c r="AW118" s="548"/>
      <c r="AX118" s="548"/>
      <c r="AY118" s="548"/>
      <c r="AZ118" s="548"/>
      <c r="BA118" s="548"/>
      <c r="BB118" s="548"/>
      <c r="BC118" s="548"/>
      <c r="BD118" s="548"/>
      <c r="BE118" s="549"/>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x14ac:dyDescent="0.2">
      <c r="A119" s="1"/>
      <c r="B119" s="13" t="s">
        <v>30</v>
      </c>
      <c r="C119" s="14"/>
      <c r="D119" s="14"/>
      <c r="E119" s="14"/>
      <c r="F119" s="14"/>
      <c r="G119" s="14"/>
      <c r="H119" s="14"/>
      <c r="I119" s="14"/>
      <c r="J119" s="14"/>
      <c r="K119" s="14"/>
      <c r="L119" s="14"/>
      <c r="M119" s="22"/>
      <c r="N119" s="573"/>
      <c r="O119" s="574"/>
      <c r="P119" s="574"/>
      <c r="Q119" s="574"/>
      <c r="R119" s="574"/>
      <c r="S119" s="574"/>
      <c r="T119" s="574"/>
      <c r="U119" s="574"/>
      <c r="V119" s="574"/>
      <c r="W119" s="574"/>
      <c r="X119" s="575"/>
      <c r="Y119" s="573"/>
      <c r="Z119" s="574"/>
      <c r="AA119" s="574"/>
      <c r="AB119" s="574"/>
      <c r="AC119" s="574"/>
      <c r="AD119" s="574"/>
      <c r="AE119" s="574"/>
      <c r="AF119" s="574"/>
      <c r="AG119" s="574"/>
      <c r="AH119" s="574"/>
      <c r="AI119" s="575"/>
      <c r="AJ119" s="573"/>
      <c r="AK119" s="574"/>
      <c r="AL119" s="574"/>
      <c r="AM119" s="574"/>
      <c r="AN119" s="574"/>
      <c r="AO119" s="574"/>
      <c r="AP119" s="574"/>
      <c r="AQ119" s="574"/>
      <c r="AR119" s="574"/>
      <c r="AS119" s="574"/>
      <c r="AT119" s="575"/>
      <c r="AU119" s="576"/>
      <c r="AV119" s="577"/>
      <c r="AW119" s="577"/>
      <c r="AX119" s="577"/>
      <c r="AY119" s="577"/>
      <c r="AZ119" s="577"/>
      <c r="BA119" s="577"/>
      <c r="BB119" s="577"/>
      <c r="BC119" s="577"/>
      <c r="BD119" s="577"/>
      <c r="BE119" s="578"/>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x14ac:dyDescent="0.2">
      <c r="A120" s="1"/>
      <c r="B120" s="19" t="s">
        <v>93</v>
      </c>
      <c r="C120" s="20"/>
      <c r="D120" s="20"/>
      <c r="E120" s="20"/>
      <c r="F120" s="20"/>
      <c r="G120" s="20"/>
      <c r="H120" s="20"/>
      <c r="I120" s="20"/>
      <c r="J120" s="20"/>
      <c r="K120" s="20"/>
      <c r="L120" s="20"/>
      <c r="M120" s="57"/>
      <c r="N120" s="64" t="s">
        <v>77</v>
      </c>
      <c r="O120" s="406"/>
      <c r="P120" s="406"/>
      <c r="Q120" s="406"/>
      <c r="R120" s="406"/>
      <c r="S120" s="406"/>
      <c r="T120" s="406"/>
      <c r="U120" s="406"/>
      <c r="V120" s="406"/>
      <c r="W120" s="406"/>
      <c r="X120" s="407"/>
      <c r="Y120" s="64" t="s">
        <v>77</v>
      </c>
      <c r="Z120" s="406"/>
      <c r="AA120" s="406"/>
      <c r="AB120" s="406"/>
      <c r="AC120" s="406"/>
      <c r="AD120" s="406"/>
      <c r="AE120" s="406"/>
      <c r="AF120" s="406"/>
      <c r="AG120" s="406"/>
      <c r="AH120" s="406"/>
      <c r="AI120" s="407"/>
      <c r="AJ120" s="64" t="s">
        <v>77</v>
      </c>
      <c r="AK120" s="406"/>
      <c r="AL120" s="406"/>
      <c r="AM120" s="406"/>
      <c r="AN120" s="406"/>
      <c r="AO120" s="406"/>
      <c r="AP120" s="406"/>
      <c r="AQ120" s="406"/>
      <c r="AR120" s="406"/>
      <c r="AS120" s="406"/>
      <c r="AT120" s="407"/>
      <c r="AU120" s="64" t="s">
        <v>77</v>
      </c>
      <c r="AV120" s="406"/>
      <c r="AW120" s="406"/>
      <c r="AX120" s="406"/>
      <c r="AY120" s="406"/>
      <c r="AZ120" s="406"/>
      <c r="BA120" s="406"/>
      <c r="BB120" s="406"/>
      <c r="BC120" s="406"/>
      <c r="BD120" s="406"/>
      <c r="BE120" s="583"/>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
      <c r="A121" s="1"/>
      <c r="B121" s="13" t="s">
        <v>92</v>
      </c>
      <c r="C121" s="14"/>
      <c r="D121" s="14"/>
      <c r="E121" s="14"/>
      <c r="F121" s="14"/>
      <c r="G121" s="14"/>
      <c r="H121" s="14"/>
      <c r="I121" s="14"/>
      <c r="J121" s="14"/>
      <c r="K121" s="14"/>
      <c r="L121" s="14"/>
      <c r="M121" s="22"/>
      <c r="N121" s="66" t="s">
        <v>78</v>
      </c>
      <c r="O121" s="344"/>
      <c r="P121" s="344"/>
      <c r="Q121" s="344"/>
      <c r="R121" s="344"/>
      <c r="S121" s="344"/>
      <c r="T121" s="344"/>
      <c r="U121" s="344"/>
      <c r="V121" s="344"/>
      <c r="W121" s="344"/>
      <c r="X121" s="345"/>
      <c r="Y121" s="66" t="s">
        <v>78</v>
      </c>
      <c r="Z121" s="344"/>
      <c r="AA121" s="344"/>
      <c r="AB121" s="344"/>
      <c r="AC121" s="344"/>
      <c r="AD121" s="344"/>
      <c r="AE121" s="344"/>
      <c r="AF121" s="344"/>
      <c r="AG121" s="344"/>
      <c r="AH121" s="344"/>
      <c r="AI121" s="345"/>
      <c r="AJ121" s="66" t="s">
        <v>78</v>
      </c>
      <c r="AK121" s="344"/>
      <c r="AL121" s="344"/>
      <c r="AM121" s="344"/>
      <c r="AN121" s="344"/>
      <c r="AO121" s="344"/>
      <c r="AP121" s="344"/>
      <c r="AQ121" s="344"/>
      <c r="AR121" s="344"/>
      <c r="AS121" s="344"/>
      <c r="AT121" s="345"/>
      <c r="AU121" s="66" t="s">
        <v>78</v>
      </c>
      <c r="AV121" s="344"/>
      <c r="AW121" s="344"/>
      <c r="AX121" s="344"/>
      <c r="AY121" s="344"/>
      <c r="AZ121" s="344"/>
      <c r="BA121" s="344"/>
      <c r="BB121" s="344"/>
      <c r="BC121" s="344"/>
      <c r="BD121" s="344"/>
      <c r="BE121" s="378"/>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x14ac:dyDescent="0.2">
      <c r="A122" s="1"/>
      <c r="B122" s="19" t="s">
        <v>31</v>
      </c>
      <c r="C122" s="20"/>
      <c r="D122" s="20"/>
      <c r="E122" s="20"/>
      <c r="F122" s="20"/>
      <c r="G122" s="20"/>
      <c r="H122" s="20"/>
      <c r="I122" s="20"/>
      <c r="J122" s="20"/>
      <c r="K122" s="20"/>
      <c r="L122" s="20"/>
      <c r="M122" s="57"/>
      <c r="N122" s="346"/>
      <c r="O122" s="347"/>
      <c r="P122" s="347"/>
      <c r="Q122" s="347"/>
      <c r="R122" s="347"/>
      <c r="S122" s="347"/>
      <c r="T122" s="347"/>
      <c r="U122" s="347"/>
      <c r="V122" s="347"/>
      <c r="W122" s="347"/>
      <c r="X122" s="348"/>
      <c r="Y122" s="346"/>
      <c r="Z122" s="347"/>
      <c r="AA122" s="347"/>
      <c r="AB122" s="347"/>
      <c r="AC122" s="347"/>
      <c r="AD122" s="347"/>
      <c r="AE122" s="347"/>
      <c r="AF122" s="347"/>
      <c r="AG122" s="347"/>
      <c r="AH122" s="347"/>
      <c r="AI122" s="348"/>
      <c r="AJ122" s="346"/>
      <c r="AK122" s="347"/>
      <c r="AL122" s="347"/>
      <c r="AM122" s="347"/>
      <c r="AN122" s="347"/>
      <c r="AO122" s="347"/>
      <c r="AP122" s="347"/>
      <c r="AQ122" s="347"/>
      <c r="AR122" s="347"/>
      <c r="AS122" s="347"/>
      <c r="AT122" s="348"/>
      <c r="AU122" s="346"/>
      <c r="AV122" s="347"/>
      <c r="AW122" s="347"/>
      <c r="AX122" s="347"/>
      <c r="AY122" s="347"/>
      <c r="AZ122" s="347"/>
      <c r="BA122" s="347"/>
      <c r="BB122" s="347"/>
      <c r="BC122" s="347"/>
      <c r="BD122" s="347"/>
      <c r="BE122" s="581"/>
      <c r="BF122" s="1"/>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x14ac:dyDescent="0.2">
      <c r="A123" s="1"/>
      <c r="B123" s="13" t="s">
        <v>32</v>
      </c>
      <c r="C123" s="14"/>
      <c r="D123" s="14"/>
      <c r="E123" s="14"/>
      <c r="F123" s="14"/>
      <c r="G123" s="14"/>
      <c r="H123" s="14"/>
      <c r="I123" s="14"/>
      <c r="J123" s="14"/>
      <c r="K123" s="14"/>
      <c r="L123" s="14"/>
      <c r="M123" s="22"/>
      <c r="N123" s="349"/>
      <c r="O123" s="350"/>
      <c r="P123" s="350"/>
      <c r="Q123" s="350"/>
      <c r="R123" s="350"/>
      <c r="S123" s="350"/>
      <c r="T123" s="350"/>
      <c r="U123" s="350"/>
      <c r="V123" s="350"/>
      <c r="W123" s="350"/>
      <c r="X123" s="351"/>
      <c r="Y123" s="349"/>
      <c r="Z123" s="350"/>
      <c r="AA123" s="350"/>
      <c r="AB123" s="350"/>
      <c r="AC123" s="350"/>
      <c r="AD123" s="350"/>
      <c r="AE123" s="350"/>
      <c r="AF123" s="350"/>
      <c r="AG123" s="350"/>
      <c r="AH123" s="350"/>
      <c r="AI123" s="351"/>
      <c r="AJ123" s="349"/>
      <c r="AK123" s="350"/>
      <c r="AL123" s="350"/>
      <c r="AM123" s="350"/>
      <c r="AN123" s="350"/>
      <c r="AO123" s="350"/>
      <c r="AP123" s="350"/>
      <c r="AQ123" s="350"/>
      <c r="AR123" s="350"/>
      <c r="AS123" s="350"/>
      <c r="AT123" s="351"/>
      <c r="AU123" s="349"/>
      <c r="AV123" s="350"/>
      <c r="AW123" s="350"/>
      <c r="AX123" s="350"/>
      <c r="AY123" s="350"/>
      <c r="AZ123" s="350"/>
      <c r="BA123" s="350"/>
      <c r="BB123" s="350"/>
      <c r="BC123" s="350"/>
      <c r="BD123" s="350"/>
      <c r="BE123" s="582"/>
      <c r="BF123" s="1"/>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x14ac:dyDescent="0.2">
      <c r="A124" s="1"/>
      <c r="B124" s="19" t="str">
        <f ca="1">CONCATENATE($BI$2,"-ban esedékes díj összege")</f>
        <v>2024-ban esedékes díj összege</v>
      </c>
      <c r="C124" s="20"/>
      <c r="D124" s="20"/>
      <c r="E124" s="20"/>
      <c r="F124" s="20"/>
      <c r="G124" s="20"/>
      <c r="H124" s="20"/>
      <c r="I124" s="20"/>
      <c r="J124" s="20"/>
      <c r="K124" s="20"/>
      <c r="L124" s="20"/>
      <c r="M124" s="57"/>
      <c r="N124" s="547"/>
      <c r="O124" s="548"/>
      <c r="P124" s="548"/>
      <c r="Q124" s="548"/>
      <c r="R124" s="548"/>
      <c r="S124" s="548"/>
      <c r="T124" s="548"/>
      <c r="U124" s="548"/>
      <c r="V124" s="548"/>
      <c r="W124" s="548"/>
      <c r="X124" s="579"/>
      <c r="Y124" s="547"/>
      <c r="Z124" s="548"/>
      <c r="AA124" s="548"/>
      <c r="AB124" s="548"/>
      <c r="AC124" s="548"/>
      <c r="AD124" s="548"/>
      <c r="AE124" s="548"/>
      <c r="AF124" s="548"/>
      <c r="AG124" s="548"/>
      <c r="AH124" s="548"/>
      <c r="AI124" s="579"/>
      <c r="AJ124" s="547"/>
      <c r="AK124" s="548"/>
      <c r="AL124" s="548"/>
      <c r="AM124" s="548"/>
      <c r="AN124" s="548"/>
      <c r="AO124" s="548"/>
      <c r="AP124" s="548"/>
      <c r="AQ124" s="548"/>
      <c r="AR124" s="548"/>
      <c r="AS124" s="548"/>
      <c r="AT124" s="579"/>
      <c r="AU124" s="547"/>
      <c r="AV124" s="548"/>
      <c r="AW124" s="548"/>
      <c r="AX124" s="548"/>
      <c r="AY124" s="548"/>
      <c r="AZ124" s="548"/>
      <c r="BA124" s="548"/>
      <c r="BB124" s="548"/>
      <c r="BC124" s="548"/>
      <c r="BD124" s="548"/>
      <c r="BE124" s="549"/>
      <c r="BF124" s="1"/>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x14ac:dyDescent="0.2">
      <c r="A125" s="1"/>
      <c r="B125" s="13" t="s">
        <v>111</v>
      </c>
      <c r="C125" s="14"/>
      <c r="D125" s="14"/>
      <c r="E125" s="14"/>
      <c r="F125" s="14"/>
      <c r="G125" s="14"/>
      <c r="H125" s="14"/>
      <c r="I125" s="14"/>
      <c r="J125" s="14"/>
      <c r="K125" s="14"/>
      <c r="L125" s="14"/>
      <c r="M125" s="22"/>
      <c r="N125" s="573"/>
      <c r="O125" s="574"/>
      <c r="P125" s="574"/>
      <c r="Q125" s="574"/>
      <c r="R125" s="574"/>
      <c r="S125" s="574"/>
      <c r="T125" s="574"/>
      <c r="U125" s="574"/>
      <c r="V125" s="574"/>
      <c r="W125" s="574"/>
      <c r="X125" s="575"/>
      <c r="Y125" s="573"/>
      <c r="Z125" s="574"/>
      <c r="AA125" s="574"/>
      <c r="AB125" s="574"/>
      <c r="AC125" s="574"/>
      <c r="AD125" s="574"/>
      <c r="AE125" s="574"/>
      <c r="AF125" s="574"/>
      <c r="AG125" s="574"/>
      <c r="AH125" s="574"/>
      <c r="AI125" s="575"/>
      <c r="AJ125" s="573"/>
      <c r="AK125" s="574"/>
      <c r="AL125" s="574"/>
      <c r="AM125" s="574"/>
      <c r="AN125" s="574"/>
      <c r="AO125" s="574"/>
      <c r="AP125" s="574"/>
      <c r="AQ125" s="574"/>
      <c r="AR125" s="574"/>
      <c r="AS125" s="574"/>
      <c r="AT125" s="575"/>
      <c r="AU125" s="576"/>
      <c r="AV125" s="577"/>
      <c r="AW125" s="577"/>
      <c r="AX125" s="577"/>
      <c r="AY125" s="577"/>
      <c r="AZ125" s="577"/>
      <c r="BA125" s="577"/>
      <c r="BB125" s="577"/>
      <c r="BC125" s="577"/>
      <c r="BD125" s="577"/>
      <c r="BE125" s="578"/>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x14ac:dyDescent="0.2">
      <c r="A126" s="1"/>
      <c r="B126" s="112" t="s">
        <v>102</v>
      </c>
      <c r="C126" s="17"/>
      <c r="D126" s="17"/>
      <c r="E126" s="17"/>
      <c r="F126" s="17"/>
      <c r="G126" s="17"/>
      <c r="H126" s="17"/>
      <c r="I126" s="17"/>
      <c r="J126" s="17"/>
      <c r="K126" s="17"/>
      <c r="L126" s="17"/>
      <c r="M126" s="56"/>
      <c r="N126" s="382"/>
      <c r="O126" s="383"/>
      <c r="P126" s="383"/>
      <c r="Q126" s="383"/>
      <c r="R126" s="383"/>
      <c r="S126" s="383"/>
      <c r="T126" s="383"/>
      <c r="U126" s="383"/>
      <c r="V126" s="383"/>
      <c r="W126" s="383"/>
      <c r="X126" s="384"/>
      <c r="Y126" s="382"/>
      <c r="Z126" s="383"/>
      <c r="AA126" s="383"/>
      <c r="AB126" s="383"/>
      <c r="AC126" s="383"/>
      <c r="AD126" s="383"/>
      <c r="AE126" s="383"/>
      <c r="AF126" s="383"/>
      <c r="AG126" s="383"/>
      <c r="AH126" s="383"/>
      <c r="AI126" s="384"/>
      <c r="AJ126" s="382"/>
      <c r="AK126" s="383"/>
      <c r="AL126" s="383"/>
      <c r="AM126" s="383"/>
      <c r="AN126" s="383"/>
      <c r="AO126" s="383"/>
      <c r="AP126" s="383"/>
      <c r="AQ126" s="383"/>
      <c r="AR126" s="383"/>
      <c r="AS126" s="383"/>
      <c r="AT126" s="384"/>
      <c r="AU126" s="382"/>
      <c r="AV126" s="383"/>
      <c r="AW126" s="383"/>
      <c r="AX126" s="383"/>
      <c r="AY126" s="383"/>
      <c r="AZ126" s="383"/>
      <c r="BA126" s="383"/>
      <c r="BB126" s="383"/>
      <c r="BC126" s="383"/>
      <c r="BD126" s="383"/>
      <c r="BE126" s="392"/>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x14ac:dyDescent="0.2">
      <c r="A127" s="1"/>
      <c r="B127" s="105" t="s">
        <v>140</v>
      </c>
      <c r="C127" s="23"/>
      <c r="D127" s="23"/>
      <c r="E127" s="23"/>
      <c r="F127" s="23"/>
      <c r="G127" s="23"/>
      <c r="H127" s="23"/>
      <c r="I127" s="23"/>
      <c r="J127" s="23"/>
      <c r="K127" s="23"/>
      <c r="L127" s="23"/>
      <c r="M127" s="58"/>
      <c r="N127" s="516"/>
      <c r="O127" s="517"/>
      <c r="P127" s="517"/>
      <c r="Q127" s="517"/>
      <c r="R127" s="517"/>
      <c r="S127" s="517"/>
      <c r="T127" s="517"/>
      <c r="U127" s="517"/>
      <c r="V127" s="517"/>
      <c r="W127" s="517"/>
      <c r="X127" s="542"/>
      <c r="Y127" s="516"/>
      <c r="Z127" s="517"/>
      <c r="AA127" s="517"/>
      <c r="AB127" s="517"/>
      <c r="AC127" s="517"/>
      <c r="AD127" s="517"/>
      <c r="AE127" s="517"/>
      <c r="AF127" s="517"/>
      <c r="AG127" s="517"/>
      <c r="AH127" s="517"/>
      <c r="AI127" s="542"/>
      <c r="AJ127" s="516"/>
      <c r="AK127" s="517"/>
      <c r="AL127" s="517"/>
      <c r="AM127" s="517"/>
      <c r="AN127" s="517"/>
      <c r="AO127" s="517"/>
      <c r="AP127" s="517"/>
      <c r="AQ127" s="517"/>
      <c r="AR127" s="517"/>
      <c r="AS127" s="517"/>
      <c r="AT127" s="542"/>
      <c r="AU127" s="516"/>
      <c r="AV127" s="517"/>
      <c r="AW127" s="517"/>
      <c r="AX127" s="517"/>
      <c r="AY127" s="517"/>
      <c r="AZ127" s="517"/>
      <c r="BA127" s="517"/>
      <c r="BB127" s="517"/>
      <c r="BC127" s="517"/>
      <c r="BD127" s="517"/>
      <c r="BE127" s="518"/>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x14ac:dyDescent="0.2">
      <c r="A128" s="1"/>
      <c r="B128" s="106" t="s">
        <v>141</v>
      </c>
      <c r="C128" s="107"/>
      <c r="D128" s="107"/>
      <c r="E128" s="107"/>
      <c r="F128" s="107"/>
      <c r="G128" s="107"/>
      <c r="H128" s="107"/>
      <c r="I128" s="107"/>
      <c r="J128" s="107"/>
      <c r="K128" s="107"/>
      <c r="L128" s="107"/>
      <c r="M128" s="108"/>
      <c r="N128" s="519"/>
      <c r="O128" s="520"/>
      <c r="P128" s="520"/>
      <c r="Q128" s="520"/>
      <c r="R128" s="520"/>
      <c r="S128" s="520"/>
      <c r="T128" s="520"/>
      <c r="U128" s="520"/>
      <c r="V128" s="520"/>
      <c r="W128" s="520"/>
      <c r="X128" s="543"/>
      <c r="Y128" s="519"/>
      <c r="Z128" s="520"/>
      <c r="AA128" s="520"/>
      <c r="AB128" s="520"/>
      <c r="AC128" s="520"/>
      <c r="AD128" s="520"/>
      <c r="AE128" s="520"/>
      <c r="AF128" s="520"/>
      <c r="AG128" s="520"/>
      <c r="AH128" s="520"/>
      <c r="AI128" s="543"/>
      <c r="AJ128" s="519"/>
      <c r="AK128" s="520"/>
      <c r="AL128" s="520"/>
      <c r="AM128" s="520"/>
      <c r="AN128" s="520"/>
      <c r="AO128" s="520"/>
      <c r="AP128" s="520"/>
      <c r="AQ128" s="520"/>
      <c r="AR128" s="520"/>
      <c r="AS128" s="520"/>
      <c r="AT128" s="543"/>
      <c r="AU128" s="519"/>
      <c r="AV128" s="520"/>
      <c r="AW128" s="520"/>
      <c r="AX128" s="520"/>
      <c r="AY128" s="520"/>
      <c r="AZ128" s="520"/>
      <c r="BA128" s="520"/>
      <c r="BB128" s="520"/>
      <c r="BC128" s="520"/>
      <c r="BD128" s="520"/>
      <c r="BE128" s="521"/>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ht="13.5" thickBot="1" x14ac:dyDescent="0.25">
      <c r="A129" s="1"/>
      <c r="B129" s="110" t="s">
        <v>142</v>
      </c>
      <c r="C129" s="25"/>
      <c r="D129" s="25"/>
      <c r="E129" s="25"/>
      <c r="F129" s="25"/>
      <c r="G129" s="25"/>
      <c r="H129" s="25"/>
      <c r="I129" s="25"/>
      <c r="J129" s="25"/>
      <c r="K129" s="25"/>
      <c r="L129" s="25"/>
      <c r="M129" s="101"/>
      <c r="N129" s="544"/>
      <c r="O129" s="545"/>
      <c r="P129" s="545"/>
      <c r="Q129" s="545"/>
      <c r="R129" s="545"/>
      <c r="S129" s="545"/>
      <c r="T129" s="545"/>
      <c r="U129" s="545"/>
      <c r="V129" s="545"/>
      <c r="W129" s="545"/>
      <c r="X129" s="546"/>
      <c r="Y129" s="544"/>
      <c r="Z129" s="545"/>
      <c r="AA129" s="545"/>
      <c r="AB129" s="545"/>
      <c r="AC129" s="545"/>
      <c r="AD129" s="545"/>
      <c r="AE129" s="545"/>
      <c r="AF129" s="545"/>
      <c r="AG129" s="545"/>
      <c r="AH129" s="545"/>
      <c r="AI129" s="546"/>
      <c r="AJ129" s="544"/>
      <c r="AK129" s="545"/>
      <c r="AL129" s="545"/>
      <c r="AM129" s="545"/>
      <c r="AN129" s="545"/>
      <c r="AO129" s="545"/>
      <c r="AP129" s="545"/>
      <c r="AQ129" s="545"/>
      <c r="AR129" s="545"/>
      <c r="AS129" s="545"/>
      <c r="AT129" s="546"/>
      <c r="AU129" s="545"/>
      <c r="AV129" s="545"/>
      <c r="AW129" s="545"/>
      <c r="AX129" s="545"/>
      <c r="AY129" s="545"/>
      <c r="AZ129" s="545"/>
      <c r="BA129" s="545"/>
      <c r="BB129" s="545"/>
      <c r="BC129" s="545"/>
      <c r="BD129" s="545"/>
      <c r="BE129" s="580"/>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
      <c r="A130" s="1"/>
      <c r="B130" s="295">
        <v>11</v>
      </c>
      <c r="C130" s="296"/>
      <c r="D130" s="80" t="s">
        <v>144</v>
      </c>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5"/>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ht="32.25" customHeight="1" x14ac:dyDescent="0.2">
      <c r="A131" s="1"/>
      <c r="B131" s="16"/>
      <c r="C131" s="17"/>
      <c r="D131" s="17"/>
      <c r="E131" s="17"/>
      <c r="F131" s="17"/>
      <c r="G131" s="17"/>
      <c r="H131" s="17"/>
      <c r="I131" s="17"/>
      <c r="J131" s="17"/>
      <c r="K131" s="17"/>
      <c r="L131" s="17"/>
      <c r="M131" s="17"/>
      <c r="N131" s="17"/>
      <c r="O131" s="17"/>
      <c r="P131" s="17"/>
      <c r="Q131" s="17"/>
      <c r="R131" s="17"/>
      <c r="S131" s="17"/>
      <c r="T131" s="17"/>
      <c r="U131" s="17"/>
      <c r="V131" s="17"/>
      <c r="W131" s="17"/>
      <c r="X131" s="56"/>
      <c r="Y131" s="297" t="s">
        <v>136</v>
      </c>
      <c r="Z131" s="298"/>
      <c r="AA131" s="298"/>
      <c r="AB131" s="298"/>
      <c r="AC131" s="298"/>
      <c r="AD131" s="298"/>
      <c r="AE131" s="298"/>
      <c r="AF131" s="298"/>
      <c r="AG131" s="298"/>
      <c r="AH131" s="298"/>
      <c r="AI131" s="299"/>
      <c r="AJ131" s="297" t="s">
        <v>136</v>
      </c>
      <c r="AK131" s="298"/>
      <c r="AL131" s="298"/>
      <c r="AM131" s="298"/>
      <c r="AN131" s="298"/>
      <c r="AO131" s="298"/>
      <c r="AP131" s="298"/>
      <c r="AQ131" s="298"/>
      <c r="AR131" s="298"/>
      <c r="AS131" s="298"/>
      <c r="AT131" s="299"/>
      <c r="AU131" s="525" t="s">
        <v>264</v>
      </c>
      <c r="AV131" s="526"/>
      <c r="AW131" s="526"/>
      <c r="AX131" s="526"/>
      <c r="AY131" s="526"/>
      <c r="AZ131" s="526"/>
      <c r="BA131" s="526"/>
      <c r="BB131" s="526"/>
      <c r="BC131" s="526"/>
      <c r="BD131" s="526"/>
      <c r="BE131" s="527"/>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
      <c r="A132" s="1"/>
      <c r="B132" s="16" t="s">
        <v>110</v>
      </c>
      <c r="C132" s="17"/>
      <c r="D132" s="17"/>
      <c r="E132" s="17"/>
      <c r="F132" s="17"/>
      <c r="G132" s="17"/>
      <c r="H132" s="17"/>
      <c r="I132" s="17"/>
      <c r="J132" s="17"/>
      <c r="K132" s="17"/>
      <c r="L132" s="17"/>
      <c r="M132" s="17"/>
      <c r="N132" s="17"/>
      <c r="O132" s="17"/>
      <c r="P132" s="17"/>
      <c r="Q132" s="17"/>
      <c r="R132" s="17"/>
      <c r="S132" s="17"/>
      <c r="T132" s="17"/>
      <c r="U132" s="17"/>
      <c r="V132" s="17"/>
      <c r="W132" s="17"/>
      <c r="X132" s="56"/>
      <c r="Y132" s="522"/>
      <c r="Z132" s="523"/>
      <c r="AA132" s="523"/>
      <c r="AB132" s="523"/>
      <c r="AC132" s="523"/>
      <c r="AD132" s="523"/>
      <c r="AE132" s="523"/>
      <c r="AF132" s="523"/>
      <c r="AG132" s="523"/>
      <c r="AH132" s="523"/>
      <c r="AI132" s="524"/>
      <c r="AJ132" s="522"/>
      <c r="AK132" s="523"/>
      <c r="AL132" s="523"/>
      <c r="AM132" s="523"/>
      <c r="AN132" s="523"/>
      <c r="AO132" s="523"/>
      <c r="AP132" s="523"/>
      <c r="AQ132" s="523"/>
      <c r="AR132" s="523"/>
      <c r="AS132" s="523"/>
      <c r="AT132" s="524"/>
      <c r="AU132" s="525"/>
      <c r="AV132" s="526"/>
      <c r="AW132" s="526"/>
      <c r="AX132" s="526"/>
      <c r="AY132" s="526"/>
      <c r="AZ132" s="526"/>
      <c r="BA132" s="526"/>
      <c r="BB132" s="526"/>
      <c r="BC132" s="526"/>
      <c r="BD132" s="526"/>
      <c r="BE132" s="527"/>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
      <c r="A133" s="1"/>
      <c r="B133" s="19" t="s">
        <v>137</v>
      </c>
      <c r="C133" s="96"/>
      <c r="D133" s="96"/>
      <c r="E133" s="96"/>
      <c r="F133" s="96"/>
      <c r="G133" s="96"/>
      <c r="H133" s="96"/>
      <c r="I133" s="96"/>
      <c r="J133" s="96"/>
      <c r="K133" s="96"/>
      <c r="L133" s="96"/>
      <c r="M133" s="96"/>
      <c r="N133" s="96"/>
      <c r="O133" s="96"/>
      <c r="P133" s="96"/>
      <c r="Q133" s="96"/>
      <c r="R133" s="96"/>
      <c r="S133" s="96"/>
      <c r="T133" s="96"/>
      <c r="U133" s="96"/>
      <c r="V133" s="96"/>
      <c r="W133" s="96"/>
      <c r="X133" s="102"/>
      <c r="Y133" s="536"/>
      <c r="Z133" s="537"/>
      <c r="AA133" s="537"/>
      <c r="AB133" s="537"/>
      <c r="AC133" s="537"/>
      <c r="AD133" s="537"/>
      <c r="AE133" s="537"/>
      <c r="AF133" s="537"/>
      <c r="AG133" s="537"/>
      <c r="AH133" s="537"/>
      <c r="AI133" s="538"/>
      <c r="AJ133" s="536"/>
      <c r="AK133" s="537"/>
      <c r="AL133" s="537"/>
      <c r="AM133" s="537"/>
      <c r="AN133" s="537"/>
      <c r="AO133" s="537"/>
      <c r="AP133" s="537"/>
      <c r="AQ133" s="537"/>
      <c r="AR133" s="537"/>
      <c r="AS133" s="537"/>
      <c r="AT133" s="538"/>
      <c r="AU133" s="297"/>
      <c r="AV133" s="531"/>
      <c r="AW133" s="531"/>
      <c r="AX133" s="531"/>
      <c r="AY133" s="531"/>
      <c r="AZ133" s="531"/>
      <c r="BA133" s="531"/>
      <c r="BB133" s="531"/>
      <c r="BC133" s="531"/>
      <c r="BD133" s="531"/>
      <c r="BE133" s="532"/>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
      <c r="A134" s="1"/>
      <c r="B134" s="13" t="s">
        <v>138</v>
      </c>
      <c r="C134" s="97"/>
      <c r="D134" s="97"/>
      <c r="E134" s="97"/>
      <c r="F134" s="97"/>
      <c r="G134" s="97"/>
      <c r="H134" s="97"/>
      <c r="I134" s="97"/>
      <c r="J134" s="97"/>
      <c r="K134" s="97"/>
      <c r="L134" s="97"/>
      <c r="M134" s="97"/>
      <c r="N134" s="97"/>
      <c r="O134" s="97"/>
      <c r="P134" s="97"/>
      <c r="Q134" s="97"/>
      <c r="R134" s="97"/>
      <c r="S134" s="97"/>
      <c r="T134" s="97"/>
      <c r="U134" s="97"/>
      <c r="V134" s="97"/>
      <c r="W134" s="97"/>
      <c r="X134" s="103"/>
      <c r="Y134" s="539"/>
      <c r="Z134" s="540"/>
      <c r="AA134" s="540"/>
      <c r="AB134" s="540"/>
      <c r="AC134" s="540"/>
      <c r="AD134" s="540"/>
      <c r="AE134" s="540"/>
      <c r="AF134" s="540"/>
      <c r="AG134" s="540"/>
      <c r="AH134" s="540"/>
      <c r="AI134" s="541"/>
      <c r="AJ134" s="539"/>
      <c r="AK134" s="540"/>
      <c r="AL134" s="540"/>
      <c r="AM134" s="540"/>
      <c r="AN134" s="540"/>
      <c r="AO134" s="540"/>
      <c r="AP134" s="540"/>
      <c r="AQ134" s="540"/>
      <c r="AR134" s="540"/>
      <c r="AS134" s="540"/>
      <c r="AT134" s="541"/>
      <c r="AU134" s="533"/>
      <c r="AV134" s="534"/>
      <c r="AW134" s="534"/>
      <c r="AX134" s="534"/>
      <c r="AY134" s="534"/>
      <c r="AZ134" s="534"/>
      <c r="BA134" s="534"/>
      <c r="BB134" s="534"/>
      <c r="BC134" s="534"/>
      <c r="BD134" s="534"/>
      <c r="BE134" s="535"/>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ht="13.5" thickBot="1" x14ac:dyDescent="0.25">
      <c r="A135" s="1"/>
      <c r="B135" s="82" t="s">
        <v>34</v>
      </c>
      <c r="C135" s="26"/>
      <c r="D135" s="26"/>
      <c r="E135" s="26"/>
      <c r="F135" s="26"/>
      <c r="G135" s="26"/>
      <c r="H135" s="26"/>
      <c r="I135" s="26"/>
      <c r="J135" s="26"/>
      <c r="K135" s="26"/>
      <c r="L135" s="26"/>
      <c r="M135" s="26"/>
      <c r="N135" s="26"/>
      <c r="O135" s="26"/>
      <c r="P135" s="26"/>
      <c r="Q135" s="26"/>
      <c r="R135" s="26"/>
      <c r="S135" s="26"/>
      <c r="T135" s="26"/>
      <c r="U135" s="26"/>
      <c r="V135" s="26"/>
      <c r="W135" s="26"/>
      <c r="X135" s="129"/>
      <c r="Y135" s="570"/>
      <c r="Z135" s="571"/>
      <c r="AA135" s="571"/>
      <c r="AB135" s="571"/>
      <c r="AC135" s="571"/>
      <c r="AD135" s="571"/>
      <c r="AE135" s="571"/>
      <c r="AF135" s="571"/>
      <c r="AG135" s="571"/>
      <c r="AH135" s="571"/>
      <c r="AI135" s="572"/>
      <c r="AJ135" s="570"/>
      <c r="AK135" s="571"/>
      <c r="AL135" s="571"/>
      <c r="AM135" s="571"/>
      <c r="AN135" s="571"/>
      <c r="AO135" s="571"/>
      <c r="AP135" s="571"/>
      <c r="AQ135" s="571"/>
      <c r="AR135" s="571"/>
      <c r="AS135" s="571"/>
      <c r="AT135" s="572"/>
      <c r="AU135" s="528"/>
      <c r="AV135" s="529"/>
      <c r="AW135" s="529"/>
      <c r="AX135" s="529"/>
      <c r="AY135" s="529"/>
      <c r="AZ135" s="529"/>
      <c r="BA135" s="529"/>
      <c r="BB135" s="529"/>
      <c r="BC135" s="529"/>
      <c r="BD135" s="529"/>
      <c r="BE135" s="530"/>
      <c r="BF135" s="1"/>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
      <c r="A136" s="1"/>
      <c r="B136" s="295">
        <v>12</v>
      </c>
      <c r="C136" s="296"/>
      <c r="D136" s="204" t="s">
        <v>222</v>
      </c>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1"/>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ht="12.75" customHeight="1" x14ac:dyDescent="0.2">
      <c r="A137" s="1"/>
      <c r="B137" s="567" t="s">
        <v>2</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9"/>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ht="35.450000000000003" customHeight="1" x14ac:dyDescent="0.2">
      <c r="A138" s="1"/>
      <c r="B138" s="52"/>
      <c r="C138" s="53"/>
      <c r="D138" s="366" t="s">
        <v>243</v>
      </c>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66"/>
      <c r="AN138" s="366"/>
      <c r="AO138" s="366"/>
      <c r="AP138" s="366"/>
      <c r="AQ138" s="366"/>
      <c r="AR138" s="366"/>
      <c r="AS138" s="366"/>
      <c r="AT138" s="366"/>
      <c r="AU138" s="366"/>
      <c r="AV138" s="366"/>
      <c r="AW138" s="366"/>
      <c r="AX138" s="366"/>
      <c r="AY138" s="366"/>
      <c r="AZ138" s="366"/>
      <c r="BA138" s="366"/>
      <c r="BB138" s="366"/>
      <c r="BC138" s="366"/>
      <c r="BD138" s="366"/>
      <c r="BE138" s="367"/>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ht="10.5" customHeight="1" x14ac:dyDescent="0.2">
      <c r="A139" s="1"/>
      <c r="B139" s="364" t="s">
        <v>223</v>
      </c>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63"/>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ht="10.15" customHeight="1" x14ac:dyDescent="0.2">
      <c r="A140" s="1"/>
      <c r="B140" s="364" t="s">
        <v>224</v>
      </c>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63"/>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ht="10.15" customHeight="1" x14ac:dyDescent="0.2">
      <c r="A141" s="1"/>
      <c r="B141" s="607" t="s">
        <v>228</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8"/>
      <c r="AL141" s="608"/>
      <c r="AM141" s="608"/>
      <c r="AN141" s="608"/>
      <c r="AO141" s="608"/>
      <c r="AP141" s="608"/>
      <c r="AQ141" s="608"/>
      <c r="AR141" s="608"/>
      <c r="AS141" s="608"/>
      <c r="AT141" s="608"/>
      <c r="AU141" s="608"/>
      <c r="AV141" s="608"/>
      <c r="AW141" s="608"/>
      <c r="AX141" s="608"/>
      <c r="AY141" s="608"/>
      <c r="AZ141" s="608"/>
      <c r="BA141" s="608"/>
      <c r="BB141" s="608"/>
      <c r="BC141" s="608"/>
      <c r="BD141" s="608"/>
      <c r="BE141" s="609"/>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ht="10.15" customHeight="1" x14ac:dyDescent="0.2">
      <c r="A142" s="1"/>
      <c r="B142" s="607" t="s">
        <v>225</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8"/>
      <c r="AR142" s="608"/>
      <c r="AS142" s="608"/>
      <c r="AT142" s="608"/>
      <c r="AU142" s="608"/>
      <c r="AV142" s="608"/>
      <c r="AW142" s="608"/>
      <c r="AX142" s="608"/>
      <c r="AY142" s="608"/>
      <c r="AZ142" s="608"/>
      <c r="BA142" s="608"/>
      <c r="BB142" s="608"/>
      <c r="BC142" s="608"/>
      <c r="BD142" s="608"/>
      <c r="BE142" s="609"/>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ht="10.15" customHeight="1" x14ac:dyDescent="0.2">
      <c r="A143" s="1"/>
      <c r="B143" s="607" t="s">
        <v>226</v>
      </c>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608"/>
      <c r="BA143" s="608"/>
      <c r="BB143" s="608"/>
      <c r="BC143" s="608"/>
      <c r="BD143" s="608"/>
      <c r="BE143" s="609"/>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ht="10.15" customHeight="1" x14ac:dyDescent="0.2">
      <c r="A144" s="1"/>
      <c r="B144" s="607" t="s">
        <v>227</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8"/>
      <c r="AZ144" s="608"/>
      <c r="BA144" s="608"/>
      <c r="BB144" s="608"/>
      <c r="BC144" s="608"/>
      <c r="BD144" s="608"/>
      <c r="BE144" s="609"/>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ht="30" customHeight="1" x14ac:dyDescent="0.2">
      <c r="A145" s="1"/>
      <c r="B145" s="604" t="s">
        <v>244</v>
      </c>
      <c r="C145" s="605"/>
      <c r="D145" s="605"/>
      <c r="E145" s="605"/>
      <c r="F145" s="605"/>
      <c r="G145" s="605"/>
      <c r="H145" s="605"/>
      <c r="I145" s="605"/>
      <c r="J145" s="605"/>
      <c r="K145" s="605"/>
      <c r="L145" s="605"/>
      <c r="M145" s="605"/>
      <c r="N145" s="605"/>
      <c r="O145" s="605"/>
      <c r="P145" s="605"/>
      <c r="Q145" s="605"/>
      <c r="R145" s="605"/>
      <c r="S145" s="605"/>
      <c r="T145" s="605"/>
      <c r="U145" s="605"/>
      <c r="V145" s="605"/>
      <c r="W145" s="605"/>
      <c r="X145" s="605"/>
      <c r="Y145" s="605"/>
      <c r="Z145" s="605"/>
      <c r="AA145" s="605"/>
      <c r="AB145" s="605"/>
      <c r="AC145" s="605"/>
      <c r="AD145" s="605"/>
      <c r="AE145" s="605"/>
      <c r="AF145" s="605"/>
      <c r="AG145" s="605"/>
      <c r="AH145" s="605"/>
      <c r="AI145" s="605"/>
      <c r="AJ145" s="605"/>
      <c r="AK145" s="605"/>
      <c r="AL145" s="605"/>
      <c r="AM145" s="605"/>
      <c r="AN145" s="605"/>
      <c r="AO145" s="605"/>
      <c r="AP145" s="605"/>
      <c r="AQ145" s="605"/>
      <c r="AR145" s="605"/>
      <c r="AS145" s="605"/>
      <c r="AT145" s="605"/>
      <c r="AU145" s="605"/>
      <c r="AV145" s="605"/>
      <c r="AW145" s="605"/>
      <c r="AX145" s="605"/>
      <c r="AY145" s="605"/>
      <c r="AZ145" s="605"/>
      <c r="BA145" s="605"/>
      <c r="BB145" s="605"/>
      <c r="BC145" s="605"/>
      <c r="BD145" s="605"/>
      <c r="BE145" s="606"/>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ht="31.15" customHeight="1" x14ac:dyDescent="0.2">
      <c r="A146" s="1"/>
      <c r="B146" s="604" t="s">
        <v>245</v>
      </c>
      <c r="C146" s="605"/>
      <c r="D146" s="605"/>
      <c r="E146" s="605"/>
      <c r="F146" s="605"/>
      <c r="G146" s="605"/>
      <c r="H146" s="605"/>
      <c r="I146" s="605"/>
      <c r="J146" s="605"/>
      <c r="K146" s="605"/>
      <c r="L146" s="605"/>
      <c r="M146" s="605"/>
      <c r="N146" s="605"/>
      <c r="O146" s="605"/>
      <c r="P146" s="605"/>
      <c r="Q146" s="605"/>
      <c r="R146" s="605"/>
      <c r="S146" s="605"/>
      <c r="T146" s="605"/>
      <c r="U146" s="605"/>
      <c r="V146" s="605"/>
      <c r="W146" s="605"/>
      <c r="X146" s="605"/>
      <c r="Y146" s="605"/>
      <c r="Z146" s="605"/>
      <c r="AA146" s="605"/>
      <c r="AB146" s="605"/>
      <c r="AC146" s="605"/>
      <c r="AD146" s="605"/>
      <c r="AE146" s="605"/>
      <c r="AF146" s="605"/>
      <c r="AG146" s="605"/>
      <c r="AH146" s="605"/>
      <c r="AI146" s="605"/>
      <c r="AJ146" s="605"/>
      <c r="AK146" s="605"/>
      <c r="AL146" s="605"/>
      <c r="AM146" s="605"/>
      <c r="AN146" s="605"/>
      <c r="AO146" s="605"/>
      <c r="AP146" s="605"/>
      <c r="AQ146" s="605"/>
      <c r="AR146" s="605"/>
      <c r="AS146" s="605"/>
      <c r="AT146" s="605"/>
      <c r="AU146" s="605"/>
      <c r="AV146" s="605"/>
      <c r="AW146" s="605"/>
      <c r="AX146" s="605"/>
      <c r="AY146" s="605"/>
      <c r="AZ146" s="605"/>
      <c r="BA146" s="605"/>
      <c r="BB146" s="605"/>
      <c r="BC146" s="605"/>
      <c r="BD146" s="605"/>
      <c r="BE146" s="606"/>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ht="10.15" customHeight="1" x14ac:dyDescent="0.2">
      <c r="A147" s="1"/>
      <c r="B147" s="307" t="s">
        <v>229</v>
      </c>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08"/>
      <c r="AY147" s="308"/>
      <c r="AZ147" s="308"/>
      <c r="BA147" s="308"/>
      <c r="BB147" s="308"/>
      <c r="BC147" s="308"/>
      <c r="BD147" s="308"/>
      <c r="BE147" s="309"/>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ht="53.45" customHeight="1" thickBot="1" x14ac:dyDescent="0.25">
      <c r="A148" s="1"/>
      <c r="B148" s="132"/>
      <c r="C148" s="133"/>
      <c r="D148" s="556" t="s">
        <v>246</v>
      </c>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6"/>
      <c r="AL148" s="556"/>
      <c r="AM148" s="556"/>
      <c r="AN148" s="556"/>
      <c r="AO148" s="556"/>
      <c r="AP148" s="556"/>
      <c r="AQ148" s="556"/>
      <c r="AR148" s="556"/>
      <c r="AS148" s="556"/>
      <c r="AT148" s="556"/>
      <c r="AU148" s="556"/>
      <c r="AV148" s="556"/>
      <c r="AW148" s="556"/>
      <c r="AX148" s="556"/>
      <c r="AY148" s="556"/>
      <c r="AZ148" s="556"/>
      <c r="BA148" s="556"/>
      <c r="BB148" s="556"/>
      <c r="BC148" s="556"/>
      <c r="BD148" s="556"/>
      <c r="BE148" s="557"/>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
      <c r="A149" s="1"/>
      <c r="B149" s="561" t="s">
        <v>114</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2"/>
      <c r="AY149" s="562"/>
      <c r="AZ149" s="562"/>
      <c r="BA149" s="562"/>
      <c r="BB149" s="562"/>
      <c r="BC149" s="562"/>
      <c r="BD149" s="562"/>
      <c r="BE149" s="563"/>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ht="13.5" thickBot="1" x14ac:dyDescent="0.25">
      <c r="A150" s="1"/>
      <c r="B150" s="564"/>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6"/>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ht="13.5" thickBot="1" x14ac:dyDescent="0.25">
      <c r="A151" s="1"/>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ht="13.5" thickBot="1" x14ac:dyDescent="0.25">
      <c r="A152" s="1"/>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2" t="s">
        <v>5</v>
      </c>
      <c r="AJ152" s="3"/>
      <c r="AK152" s="3"/>
      <c r="AL152" s="3"/>
      <c r="AM152" s="3"/>
      <c r="AN152" s="3"/>
      <c r="AO152" s="3"/>
      <c r="AP152" s="3"/>
      <c r="AQ152" s="3"/>
      <c r="AR152" s="3"/>
      <c r="AS152" s="3"/>
      <c r="AT152" s="3"/>
      <c r="AU152" s="3"/>
      <c r="AV152" s="3"/>
      <c r="AW152" s="3"/>
      <c r="AX152" s="257" t="str">
        <f>$AW$1</f>
        <v/>
      </c>
      <c r="AY152" s="257"/>
      <c r="AZ152" s="257"/>
      <c r="BA152" s="257"/>
      <c r="BB152" s="257"/>
      <c r="BC152" s="257"/>
      <c r="BD152" s="257"/>
      <c r="BE152" s="258"/>
      <c r="BF152" s="28"/>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
      <c r="A153" s="1"/>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7" t="str">
        <f>BE81</f>
        <v>v5.1</v>
      </c>
      <c r="BF153" s="28"/>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
      <c r="A154" s="1"/>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ht="13.5" thickBot="1" x14ac:dyDescent="0.25">
      <c r="A155" s="1"/>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
      <c r="A156" s="1"/>
      <c r="B156" s="268">
        <v>13</v>
      </c>
      <c r="C156" s="269"/>
      <c r="D156" s="80" t="s">
        <v>247</v>
      </c>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5"/>
      <c r="BF156" s="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ht="13.15" customHeight="1" x14ac:dyDescent="0.2">
      <c r="A157" s="1"/>
      <c r="B157" s="270" t="s">
        <v>248</v>
      </c>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1"/>
      <c r="AS157" s="271"/>
      <c r="AT157" s="271"/>
      <c r="AU157" s="271"/>
      <c r="AV157" s="271"/>
      <c r="AW157" s="271"/>
      <c r="AX157" s="271"/>
      <c r="AY157" s="271"/>
      <c r="AZ157" s="271"/>
      <c r="BA157" s="271"/>
      <c r="BB157" s="271"/>
      <c r="BC157" s="271"/>
      <c r="BD157" s="271"/>
      <c r="BE157" s="272"/>
      <c r="BF157" s="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ht="13.15" customHeight="1" x14ac:dyDescent="0.2">
      <c r="A158" s="1"/>
      <c r="B158" s="273" t="s">
        <v>232</v>
      </c>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71"/>
      <c r="AW158" s="271"/>
      <c r="AX158" s="271"/>
      <c r="AY158" s="271"/>
      <c r="AZ158" s="271"/>
      <c r="BA158" s="271"/>
      <c r="BB158" s="271"/>
      <c r="BC158" s="271"/>
      <c r="BD158" s="271"/>
      <c r="BE158" s="272"/>
      <c r="BF158" s="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ht="13.15" customHeight="1" x14ac:dyDescent="0.2">
      <c r="A159" s="1"/>
      <c r="B159" s="273" t="s">
        <v>230</v>
      </c>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2"/>
      <c r="BF159" s="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ht="13.15" customHeight="1" x14ac:dyDescent="0.2">
      <c r="A160" s="1"/>
      <c r="B160" s="273" t="s">
        <v>231</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c r="AR160" s="271"/>
      <c r="AS160" s="271"/>
      <c r="AT160" s="271"/>
      <c r="AU160" s="271"/>
      <c r="AV160" s="271"/>
      <c r="AW160" s="271"/>
      <c r="AX160" s="271"/>
      <c r="AY160" s="271"/>
      <c r="AZ160" s="271"/>
      <c r="BA160" s="271"/>
      <c r="BB160" s="271"/>
      <c r="BC160" s="271"/>
      <c r="BD160" s="271"/>
      <c r="BE160" s="272"/>
      <c r="BF160" s="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ht="13.15" customHeight="1" x14ac:dyDescent="0.2">
      <c r="A161" s="1"/>
      <c r="B161" s="273" t="s">
        <v>233</v>
      </c>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271"/>
      <c r="AV161" s="271"/>
      <c r="AW161" s="271"/>
      <c r="AX161" s="271"/>
      <c r="AY161" s="271"/>
      <c r="AZ161" s="271"/>
      <c r="BA161" s="271"/>
      <c r="BB161" s="271"/>
      <c r="BC161" s="271"/>
      <c r="BD161" s="271"/>
      <c r="BE161" s="272"/>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ht="13.15" customHeight="1" x14ac:dyDescent="0.2">
      <c r="A162" s="1"/>
      <c r="B162" s="273" t="s">
        <v>234</v>
      </c>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271"/>
      <c r="AW162" s="271"/>
      <c r="AX162" s="271"/>
      <c r="AY162" s="271"/>
      <c r="AZ162" s="271"/>
      <c r="BA162" s="271"/>
      <c r="BB162" s="271"/>
      <c r="BC162" s="271"/>
      <c r="BD162" s="271"/>
      <c r="BE162" s="272"/>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ht="13.15" customHeight="1" x14ac:dyDescent="0.2">
      <c r="A163" s="1"/>
      <c r="B163" s="273" t="s">
        <v>235</v>
      </c>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1"/>
      <c r="AU163" s="271"/>
      <c r="AV163" s="271"/>
      <c r="AW163" s="271"/>
      <c r="AX163" s="271"/>
      <c r="AY163" s="271"/>
      <c r="AZ163" s="271"/>
      <c r="BA163" s="271"/>
      <c r="BB163" s="271"/>
      <c r="BC163" s="271"/>
      <c r="BD163" s="271"/>
      <c r="BE163" s="272"/>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ht="30" customHeight="1" x14ac:dyDescent="0.2">
      <c r="A164" s="1"/>
      <c r="B164" s="273" t="s">
        <v>236</v>
      </c>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c r="AQ164" s="271"/>
      <c r="AR164" s="271"/>
      <c r="AS164" s="271"/>
      <c r="AT164" s="271"/>
      <c r="AU164" s="271"/>
      <c r="AV164" s="271"/>
      <c r="AW164" s="271"/>
      <c r="AX164" s="271"/>
      <c r="AY164" s="271"/>
      <c r="AZ164" s="271"/>
      <c r="BA164" s="271"/>
      <c r="BB164" s="271"/>
      <c r="BC164" s="271"/>
      <c r="BD164" s="271"/>
      <c r="BE164" s="272"/>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ht="13.15" customHeight="1" x14ac:dyDescent="0.2">
      <c r="A165" s="1"/>
      <c r="B165" s="273" t="s">
        <v>241</v>
      </c>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271"/>
      <c r="AE165" s="271"/>
      <c r="AF165" s="271"/>
      <c r="AG165" s="271"/>
      <c r="AH165" s="271"/>
      <c r="AI165" s="271"/>
      <c r="AJ165" s="271"/>
      <c r="AK165" s="271"/>
      <c r="AL165" s="271"/>
      <c r="AM165" s="271"/>
      <c r="AN165" s="271"/>
      <c r="AO165" s="271"/>
      <c r="AP165" s="271"/>
      <c r="AQ165" s="271"/>
      <c r="AR165" s="271"/>
      <c r="AS165" s="271"/>
      <c r="AT165" s="271"/>
      <c r="AU165" s="271"/>
      <c r="AV165" s="271"/>
      <c r="AW165" s="271"/>
      <c r="AX165" s="271"/>
      <c r="AY165" s="271"/>
      <c r="AZ165" s="271"/>
      <c r="BA165" s="271"/>
      <c r="BB165" s="271"/>
      <c r="BC165" s="271"/>
      <c r="BD165" s="271"/>
      <c r="BE165" s="272"/>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ht="26.45" customHeight="1" x14ac:dyDescent="0.2">
      <c r="A166" s="1"/>
      <c r="B166" s="273" t="s">
        <v>237</v>
      </c>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c r="AP166" s="271"/>
      <c r="AQ166" s="271"/>
      <c r="AR166" s="271"/>
      <c r="AS166" s="271"/>
      <c r="AT166" s="271"/>
      <c r="AU166" s="271"/>
      <c r="AV166" s="271"/>
      <c r="AW166" s="271"/>
      <c r="AX166" s="271"/>
      <c r="AY166" s="271"/>
      <c r="AZ166" s="271"/>
      <c r="BA166" s="271"/>
      <c r="BB166" s="271"/>
      <c r="BC166" s="271"/>
      <c r="BD166" s="271"/>
      <c r="BE166" s="272"/>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
      <c r="A167" s="1"/>
      <c r="B167" s="198"/>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200"/>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ht="0.75" customHeight="1" x14ac:dyDescent="0.2">
      <c r="A168" s="1"/>
      <c r="B168" s="198"/>
      <c r="C168" s="135"/>
      <c r="D168" s="135"/>
      <c r="E168" s="135"/>
      <c r="F168" s="135"/>
      <c r="G168" s="135"/>
      <c r="H168" s="135"/>
      <c r="I168" s="135"/>
      <c r="J168" s="135"/>
      <c r="K168" s="135"/>
      <c r="L168" s="135"/>
      <c r="M168" s="135"/>
      <c r="N168" s="135"/>
      <c r="O168" s="135"/>
      <c r="P168" s="261">
        <f>V168-1</f>
        <v>2023</v>
      </c>
      <c r="Q168" s="261"/>
      <c r="R168" s="261"/>
      <c r="S168" s="261"/>
      <c r="T168" s="261"/>
      <c r="U168" s="261"/>
      <c r="V168" s="261">
        <v>2024</v>
      </c>
      <c r="W168" s="261"/>
      <c r="X168" s="261"/>
      <c r="Y168" s="261"/>
      <c r="Z168" s="261"/>
      <c r="AA168" s="261"/>
      <c r="AB168" s="261">
        <f>V168+1</f>
        <v>2025</v>
      </c>
      <c r="AC168" s="261"/>
      <c r="AD168" s="261"/>
      <c r="AE168" s="261"/>
      <c r="AF168" s="261"/>
      <c r="AG168" s="261"/>
      <c r="AH168" s="261">
        <f t="shared" ref="AH168" si="0">AB168+1</f>
        <v>2026</v>
      </c>
      <c r="AI168" s="261"/>
      <c r="AJ168" s="261"/>
      <c r="AK168" s="261"/>
      <c r="AL168" s="261"/>
      <c r="AM168" s="261"/>
      <c r="AN168" s="261">
        <f t="shared" ref="AN168" si="1">AH168+1</f>
        <v>2027</v>
      </c>
      <c r="AO168" s="261"/>
      <c r="AP168" s="261"/>
      <c r="AQ168" s="261"/>
      <c r="AR168" s="261"/>
      <c r="AS168" s="261"/>
      <c r="AT168" s="261">
        <f t="shared" ref="AT168" si="2">AN168+1</f>
        <v>2028</v>
      </c>
      <c r="AU168" s="261"/>
      <c r="AV168" s="261"/>
      <c r="AW168" s="261"/>
      <c r="AX168" s="261"/>
      <c r="AY168" s="261"/>
      <c r="AZ168" s="261">
        <f t="shared" ref="AZ168" si="3">AT168+1</f>
        <v>2029</v>
      </c>
      <c r="BA168" s="261"/>
      <c r="BB168" s="261"/>
      <c r="BC168" s="261"/>
      <c r="BD168" s="261"/>
      <c r="BE168" s="262"/>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ht="31.15" customHeight="1" x14ac:dyDescent="0.2">
      <c r="A169" s="1"/>
      <c r="B169" s="281" t="s">
        <v>249</v>
      </c>
      <c r="C169" s="282"/>
      <c r="D169" s="282"/>
      <c r="E169" s="282"/>
      <c r="F169" s="282"/>
      <c r="G169" s="282"/>
      <c r="H169" s="282"/>
      <c r="I169" s="282"/>
      <c r="J169" s="282"/>
      <c r="K169" s="282"/>
      <c r="L169" s="282"/>
      <c r="M169" s="282"/>
      <c r="N169" s="282"/>
      <c r="O169" s="283"/>
      <c r="P169" s="284" t="str">
        <f>CONCATENATE("Tárgyévet megelőző tény év - ",P168)</f>
        <v>Tárgyévet megelőző tény év - 2023</v>
      </c>
      <c r="Q169" s="284"/>
      <c r="R169" s="284"/>
      <c r="S169" s="284"/>
      <c r="T169" s="284"/>
      <c r="U169" s="284"/>
      <c r="V169" s="284" t="str">
        <f>CONCATENATE("Tárgyévi - ",V168,". évi terv")</f>
        <v>Tárgyévi - 2024. évi terv</v>
      </c>
      <c r="W169" s="284"/>
      <c r="X169" s="284"/>
      <c r="Y169" s="284"/>
      <c r="Z169" s="284"/>
      <c r="AA169" s="284"/>
      <c r="AB169" s="263" t="str">
        <f>CONCATENATE(AB168,". évi
prognosztizált
terv")</f>
        <v>2025. évi
prognosztizált
terv</v>
      </c>
      <c r="AC169" s="264"/>
      <c r="AD169" s="264"/>
      <c r="AE169" s="264"/>
      <c r="AF169" s="264"/>
      <c r="AG169" s="265"/>
      <c r="AH169" s="263" t="str">
        <f t="shared" ref="AH169" si="4">CONCATENATE(AH168,". évi
prognosztizált
terv")</f>
        <v>2026. évi
prognosztizált
terv</v>
      </c>
      <c r="AI169" s="264"/>
      <c r="AJ169" s="264"/>
      <c r="AK169" s="264"/>
      <c r="AL169" s="264"/>
      <c r="AM169" s="265"/>
      <c r="AN169" s="263" t="str">
        <f t="shared" ref="AN169" si="5">CONCATENATE(AN168,". évi
prognosztizált
terv")</f>
        <v>2027. évi
prognosztizált
terv</v>
      </c>
      <c r="AO169" s="264"/>
      <c r="AP169" s="264"/>
      <c r="AQ169" s="264"/>
      <c r="AR169" s="264"/>
      <c r="AS169" s="265"/>
      <c r="AT169" s="263" t="str">
        <f t="shared" ref="AT169" si="6">CONCATENATE(AT168,". évi
prognosztizált
terv")</f>
        <v>2028. évi
prognosztizált
terv</v>
      </c>
      <c r="AU169" s="264"/>
      <c r="AV169" s="264"/>
      <c r="AW169" s="264"/>
      <c r="AX169" s="264"/>
      <c r="AY169" s="265"/>
      <c r="AZ169" s="263" t="str">
        <f t="shared" ref="AZ169" si="7">CONCATENATE(AZ168,". évi
prognosztizált
terv")</f>
        <v>2029. évi
prognosztizált
terv</v>
      </c>
      <c r="BA169" s="264"/>
      <c r="BB169" s="264"/>
      <c r="BC169" s="264"/>
      <c r="BD169" s="264"/>
      <c r="BE169" s="280"/>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ht="13.15" customHeight="1" x14ac:dyDescent="0.2">
      <c r="A170" s="1"/>
      <c r="B170" s="285" t="s">
        <v>208</v>
      </c>
      <c r="C170" s="284"/>
      <c r="D170" s="284"/>
      <c r="E170" s="284"/>
      <c r="F170" s="284"/>
      <c r="G170" s="284"/>
      <c r="H170" s="284"/>
      <c r="I170" s="284"/>
      <c r="J170" s="284"/>
      <c r="K170" s="284"/>
      <c r="L170" s="284"/>
      <c r="M170" s="284"/>
      <c r="N170" s="284"/>
      <c r="O170" s="284"/>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259"/>
      <c r="AR170" s="259"/>
      <c r="AS170" s="259"/>
      <c r="AT170" s="259"/>
      <c r="AU170" s="259"/>
      <c r="AV170" s="259"/>
      <c r="AW170" s="259"/>
      <c r="AX170" s="259"/>
      <c r="AY170" s="259"/>
      <c r="AZ170" s="259"/>
      <c r="BA170" s="259"/>
      <c r="BB170" s="259"/>
      <c r="BC170" s="259"/>
      <c r="BD170" s="259"/>
      <c r="BE170" s="260"/>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ht="26.25" customHeight="1" x14ac:dyDescent="0.2">
      <c r="A171" s="1"/>
      <c r="B171" s="285" t="s">
        <v>209</v>
      </c>
      <c r="C171" s="284"/>
      <c r="D171" s="284"/>
      <c r="E171" s="284"/>
      <c r="F171" s="284"/>
      <c r="G171" s="284"/>
      <c r="H171" s="284"/>
      <c r="I171" s="284"/>
      <c r="J171" s="284"/>
      <c r="K171" s="284"/>
      <c r="L171" s="284"/>
      <c r="M171" s="284"/>
      <c r="N171" s="284"/>
      <c r="O171" s="284"/>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59"/>
      <c r="AY171" s="259"/>
      <c r="AZ171" s="259"/>
      <c r="BA171" s="259"/>
      <c r="BB171" s="259"/>
      <c r="BC171" s="259"/>
      <c r="BD171" s="259"/>
      <c r="BE171" s="260"/>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ht="13.15" customHeight="1" x14ac:dyDescent="0.2">
      <c r="A172" s="1"/>
      <c r="B172" s="285" t="s">
        <v>210</v>
      </c>
      <c r="C172" s="284"/>
      <c r="D172" s="284"/>
      <c r="E172" s="284"/>
      <c r="F172" s="284"/>
      <c r="G172" s="284"/>
      <c r="H172" s="284"/>
      <c r="I172" s="284"/>
      <c r="J172" s="284"/>
      <c r="K172" s="284"/>
      <c r="L172" s="284"/>
      <c r="M172" s="284"/>
      <c r="N172" s="284"/>
      <c r="O172" s="284"/>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60"/>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ht="39" customHeight="1" x14ac:dyDescent="0.2">
      <c r="A173" s="1"/>
      <c r="B173" s="285" t="s">
        <v>211</v>
      </c>
      <c r="C173" s="284"/>
      <c r="D173" s="284"/>
      <c r="E173" s="284"/>
      <c r="F173" s="284"/>
      <c r="G173" s="284"/>
      <c r="H173" s="284"/>
      <c r="I173" s="284"/>
      <c r="J173" s="284"/>
      <c r="K173" s="284"/>
      <c r="L173" s="284"/>
      <c r="M173" s="284"/>
      <c r="N173" s="284"/>
      <c r="O173" s="284"/>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60"/>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1:86" ht="25.9" customHeight="1" x14ac:dyDescent="0.2">
      <c r="A174" s="1"/>
      <c r="B174" s="274" t="s">
        <v>212</v>
      </c>
      <c r="C174" s="264"/>
      <c r="D174" s="264"/>
      <c r="E174" s="264"/>
      <c r="F174" s="264"/>
      <c r="G174" s="264"/>
      <c r="H174" s="264"/>
      <c r="I174" s="264"/>
      <c r="J174" s="264"/>
      <c r="K174" s="264"/>
      <c r="L174" s="264"/>
      <c r="M174" s="264"/>
      <c r="N174" s="264"/>
      <c r="O174" s="265"/>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59"/>
      <c r="AQ174" s="259"/>
      <c r="AR174" s="259"/>
      <c r="AS174" s="259"/>
      <c r="AT174" s="259"/>
      <c r="AU174" s="259"/>
      <c r="AV174" s="259"/>
      <c r="AW174" s="259"/>
      <c r="AX174" s="259"/>
      <c r="AY174" s="259"/>
      <c r="AZ174" s="259"/>
      <c r="BA174" s="259"/>
      <c r="BB174" s="259"/>
      <c r="BC174" s="259"/>
      <c r="BD174" s="259"/>
      <c r="BE174" s="260"/>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1:86" ht="25.9" customHeight="1" x14ac:dyDescent="0.2">
      <c r="A175" s="1"/>
      <c r="B175" s="274" t="s">
        <v>213</v>
      </c>
      <c r="C175" s="264"/>
      <c r="D175" s="264"/>
      <c r="E175" s="264"/>
      <c r="F175" s="264"/>
      <c r="G175" s="264"/>
      <c r="H175" s="264"/>
      <c r="I175" s="264"/>
      <c r="J175" s="264"/>
      <c r="K175" s="264"/>
      <c r="L175" s="264"/>
      <c r="M175" s="264"/>
      <c r="N175" s="264"/>
      <c r="O175" s="265"/>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60"/>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1:86" ht="25.9" customHeight="1" x14ac:dyDescent="0.2">
      <c r="A176" s="1"/>
      <c r="B176" s="274" t="s">
        <v>214</v>
      </c>
      <c r="C176" s="264"/>
      <c r="D176" s="264"/>
      <c r="E176" s="264"/>
      <c r="F176" s="264"/>
      <c r="G176" s="264"/>
      <c r="H176" s="264"/>
      <c r="I176" s="264"/>
      <c r="J176" s="264"/>
      <c r="K176" s="264"/>
      <c r="L176" s="264"/>
      <c r="M176" s="264"/>
      <c r="N176" s="264"/>
      <c r="O176" s="265"/>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60"/>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6" ht="19.899999999999999" customHeight="1" x14ac:dyDescent="0.2">
      <c r="A177" s="1"/>
      <c r="B177" s="274" t="s">
        <v>215</v>
      </c>
      <c r="C177" s="264"/>
      <c r="D177" s="264"/>
      <c r="E177" s="264"/>
      <c r="F177" s="264"/>
      <c r="G177" s="264"/>
      <c r="H177" s="264"/>
      <c r="I177" s="264"/>
      <c r="J177" s="264"/>
      <c r="K177" s="264"/>
      <c r="L177" s="264"/>
      <c r="M177" s="264"/>
      <c r="N177" s="264"/>
      <c r="O177" s="265"/>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60"/>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6" ht="13.15" customHeight="1" x14ac:dyDescent="0.2">
      <c r="A178" s="1"/>
      <c r="B178" s="274" t="s">
        <v>216</v>
      </c>
      <c r="C178" s="264"/>
      <c r="D178" s="264"/>
      <c r="E178" s="264"/>
      <c r="F178" s="264"/>
      <c r="G178" s="264"/>
      <c r="H178" s="264"/>
      <c r="I178" s="264"/>
      <c r="J178" s="264"/>
      <c r="K178" s="264"/>
      <c r="L178" s="264"/>
      <c r="M178" s="264"/>
      <c r="N178" s="264"/>
      <c r="O178" s="265"/>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c r="AO178" s="259"/>
      <c r="AP178" s="259"/>
      <c r="AQ178" s="259"/>
      <c r="AR178" s="259"/>
      <c r="AS178" s="259"/>
      <c r="AT178" s="259"/>
      <c r="AU178" s="259"/>
      <c r="AV178" s="259"/>
      <c r="AW178" s="259"/>
      <c r="AX178" s="259"/>
      <c r="AY178" s="259"/>
      <c r="AZ178" s="259"/>
      <c r="BA178" s="259"/>
      <c r="BB178" s="259"/>
      <c r="BC178" s="259"/>
      <c r="BD178" s="259"/>
      <c r="BE178" s="260"/>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1:86" ht="19.149999999999999" customHeight="1" x14ac:dyDescent="0.2">
      <c r="A179" s="1"/>
      <c r="B179" s="274" t="s">
        <v>217</v>
      </c>
      <c r="C179" s="264"/>
      <c r="D179" s="264"/>
      <c r="E179" s="264"/>
      <c r="F179" s="264"/>
      <c r="G179" s="264"/>
      <c r="H179" s="264"/>
      <c r="I179" s="264"/>
      <c r="J179" s="264"/>
      <c r="K179" s="264"/>
      <c r="L179" s="264"/>
      <c r="M179" s="264"/>
      <c r="N179" s="264"/>
      <c r="O179" s="265"/>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c r="AO179" s="259"/>
      <c r="AP179" s="259"/>
      <c r="AQ179" s="259"/>
      <c r="AR179" s="259"/>
      <c r="AS179" s="259"/>
      <c r="AT179" s="259"/>
      <c r="AU179" s="259"/>
      <c r="AV179" s="259"/>
      <c r="AW179" s="259"/>
      <c r="AX179" s="259"/>
      <c r="AY179" s="259"/>
      <c r="AZ179" s="259"/>
      <c r="BA179" s="259"/>
      <c r="BB179" s="259"/>
      <c r="BC179" s="259"/>
      <c r="BD179" s="259"/>
      <c r="BE179" s="260"/>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1:86" ht="38.450000000000003" customHeight="1" x14ac:dyDescent="0.2">
      <c r="A180" s="1"/>
      <c r="B180" s="274" t="s">
        <v>242</v>
      </c>
      <c r="C180" s="264"/>
      <c r="D180" s="264"/>
      <c r="E180" s="264"/>
      <c r="F180" s="264"/>
      <c r="G180" s="264"/>
      <c r="H180" s="264"/>
      <c r="I180" s="264"/>
      <c r="J180" s="264"/>
      <c r="K180" s="264"/>
      <c r="L180" s="264"/>
      <c r="M180" s="264"/>
      <c r="N180" s="264"/>
      <c r="O180" s="265"/>
      <c r="P180" s="249">
        <f>IF(P179=0,0,P178/P179)</f>
        <v>0</v>
      </c>
      <c r="Q180" s="249"/>
      <c r="R180" s="249"/>
      <c r="S180" s="249"/>
      <c r="T180" s="249"/>
      <c r="U180" s="249"/>
      <c r="V180" s="249">
        <f t="shared" ref="V180" si="8">IF(V179=0,0,V178/V179)</f>
        <v>0</v>
      </c>
      <c r="W180" s="249"/>
      <c r="X180" s="249"/>
      <c r="Y180" s="249"/>
      <c r="Z180" s="249"/>
      <c r="AA180" s="249"/>
      <c r="AB180" s="249">
        <f t="shared" ref="AB180" si="9">IF(AB179=0,0,AB178/AB179)</f>
        <v>0</v>
      </c>
      <c r="AC180" s="249"/>
      <c r="AD180" s="249"/>
      <c r="AE180" s="249"/>
      <c r="AF180" s="249"/>
      <c r="AG180" s="249"/>
      <c r="AH180" s="249">
        <f t="shared" ref="AH180" si="10">IF(AH179=0,0,AH178/AH179)</f>
        <v>0</v>
      </c>
      <c r="AI180" s="249"/>
      <c r="AJ180" s="249"/>
      <c r="AK180" s="249"/>
      <c r="AL180" s="249"/>
      <c r="AM180" s="249"/>
      <c r="AN180" s="249">
        <f t="shared" ref="AN180" si="11">IF(AN179=0,0,AN178/AN179)</f>
        <v>0</v>
      </c>
      <c r="AO180" s="249"/>
      <c r="AP180" s="249"/>
      <c r="AQ180" s="249"/>
      <c r="AR180" s="249"/>
      <c r="AS180" s="249"/>
      <c r="AT180" s="249">
        <f t="shared" ref="AT180" si="12">IF(AT179=0,0,AT178/AT179)</f>
        <v>0</v>
      </c>
      <c r="AU180" s="249"/>
      <c r="AV180" s="249"/>
      <c r="AW180" s="249"/>
      <c r="AX180" s="249"/>
      <c r="AY180" s="249"/>
      <c r="AZ180" s="249">
        <f t="shared" ref="AZ180" si="13">IF(AZ179=0,0,AZ178/AZ179)</f>
        <v>0</v>
      </c>
      <c r="BA180" s="249"/>
      <c r="BB180" s="249"/>
      <c r="BC180" s="249"/>
      <c r="BD180" s="249"/>
      <c r="BE180" s="250"/>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1:86" x14ac:dyDescent="0.2">
      <c r="A181" s="1"/>
      <c r="B181" s="198"/>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200"/>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1:86" ht="51.6" customHeight="1" x14ac:dyDescent="0.2">
      <c r="A182" s="1"/>
      <c r="B182" s="198"/>
      <c r="C182" s="271" t="s">
        <v>238</v>
      </c>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c r="AP182" s="271"/>
      <c r="AQ182" s="271"/>
      <c r="AR182" s="271"/>
      <c r="AS182" s="271"/>
      <c r="AT182" s="271"/>
      <c r="AU182" s="271"/>
      <c r="AV182" s="271"/>
      <c r="AW182" s="271"/>
      <c r="AX182" s="271"/>
      <c r="AY182" s="271"/>
      <c r="AZ182" s="271"/>
      <c r="BA182" s="271"/>
      <c r="BB182" s="271"/>
      <c r="BC182" s="271"/>
      <c r="BD182" s="271"/>
      <c r="BE182" s="272"/>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1:86" x14ac:dyDescent="0.2">
      <c r="A183" s="1"/>
      <c r="B183" s="198"/>
      <c r="C183" s="199" t="s">
        <v>218</v>
      </c>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7"/>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1:86" ht="20.45" customHeight="1" x14ac:dyDescent="0.2">
      <c r="A184" s="1"/>
      <c r="B184" s="198"/>
      <c r="C184" s="136"/>
      <c r="D184" s="275" t="s">
        <v>219</v>
      </c>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6"/>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1:86" ht="20.45" customHeight="1" x14ac:dyDescent="0.2">
      <c r="A185" s="1"/>
      <c r="B185" s="198"/>
      <c r="C185" s="136"/>
      <c r="D185" s="275" t="s">
        <v>220</v>
      </c>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5"/>
      <c r="AP185" s="275"/>
      <c r="AQ185" s="275"/>
      <c r="AR185" s="275"/>
      <c r="AS185" s="275"/>
      <c r="AT185" s="275"/>
      <c r="AU185" s="275"/>
      <c r="AV185" s="275"/>
      <c r="AW185" s="275"/>
      <c r="AX185" s="275"/>
      <c r="AY185" s="275"/>
      <c r="AZ185" s="275"/>
      <c r="BA185" s="275"/>
      <c r="BB185" s="275"/>
      <c r="BC185" s="275"/>
      <c r="BD185" s="275"/>
      <c r="BE185" s="276"/>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1:86" ht="20.45" customHeight="1" x14ac:dyDescent="0.2">
      <c r="A186" s="1"/>
      <c r="B186" s="198"/>
      <c r="C186" s="136"/>
      <c r="D186" s="275" t="s">
        <v>221</v>
      </c>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6"/>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1:86" ht="30" customHeight="1" x14ac:dyDescent="0.2">
      <c r="A187" s="1"/>
      <c r="B187" s="198"/>
      <c r="C187" s="271" t="s">
        <v>239</v>
      </c>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271"/>
      <c r="AL187" s="271"/>
      <c r="AM187" s="271"/>
      <c r="AN187" s="271"/>
      <c r="AO187" s="271"/>
      <c r="AP187" s="271"/>
      <c r="AQ187" s="271"/>
      <c r="AR187" s="271"/>
      <c r="AS187" s="271"/>
      <c r="AT187" s="271"/>
      <c r="AU187" s="271"/>
      <c r="AV187" s="271"/>
      <c r="AW187" s="271"/>
      <c r="AX187" s="271"/>
      <c r="AY187" s="271"/>
      <c r="AZ187" s="271"/>
      <c r="BA187" s="271"/>
      <c r="BB187" s="271"/>
      <c r="BC187" s="271"/>
      <c r="BD187" s="271"/>
      <c r="BE187" s="272"/>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1:86" ht="19.899999999999999" customHeight="1" thickBot="1" x14ac:dyDescent="0.25">
      <c r="A188" s="1"/>
      <c r="B188" s="197"/>
      <c r="C188" s="266" t="s">
        <v>240</v>
      </c>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7"/>
      <c r="BF188" s="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1:86" x14ac:dyDescent="0.2">
      <c r="A189" s="1"/>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1:86" ht="13.5" thickBot="1" x14ac:dyDescent="0.25">
      <c r="A190" s="1"/>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1"/>
      <c r="AV190" s="131"/>
      <c r="AW190" s="131"/>
      <c r="AX190" s="131"/>
      <c r="AY190" s="131"/>
      <c r="AZ190" s="131"/>
      <c r="BA190" s="131"/>
      <c r="BB190" s="131"/>
      <c r="BC190" s="131"/>
      <c r="BD190" s="131"/>
      <c r="BE190" s="131"/>
      <c r="BF190" s="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1:86" ht="13.5" thickBot="1" x14ac:dyDescent="0.25">
      <c r="A191" s="1"/>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130"/>
      <c r="Z191" s="130"/>
      <c r="AA191" s="130"/>
      <c r="AB191" s="130"/>
      <c r="AC191" s="130"/>
      <c r="AD191" s="130"/>
      <c r="AE191" s="130"/>
      <c r="AF191" s="130"/>
      <c r="AG191" s="130"/>
      <c r="AH191" s="130"/>
      <c r="AI191" s="2" t="s">
        <v>5</v>
      </c>
      <c r="AJ191" s="3"/>
      <c r="AK191" s="3"/>
      <c r="AL191" s="3"/>
      <c r="AM191" s="3"/>
      <c r="AN191" s="3"/>
      <c r="AO191" s="3"/>
      <c r="AP191" s="3"/>
      <c r="AQ191" s="3"/>
      <c r="AR191" s="3"/>
      <c r="AS191" s="3"/>
      <c r="AT191" s="3"/>
      <c r="AU191" s="3"/>
      <c r="AV191" s="3"/>
      <c r="AW191" s="3"/>
      <c r="AX191" s="257" t="str">
        <f>$AW$1</f>
        <v/>
      </c>
      <c r="AY191" s="257"/>
      <c r="AZ191" s="257"/>
      <c r="BA191" s="257"/>
      <c r="BB191" s="257"/>
      <c r="BC191" s="257"/>
      <c r="BD191" s="257"/>
      <c r="BE191" s="258"/>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1:86" ht="13.5" thickBot="1" x14ac:dyDescent="0.25">
      <c r="A192" s="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130"/>
      <c r="Z192" s="130"/>
      <c r="AA192" s="130"/>
      <c r="AB192" s="130"/>
      <c r="AC192" s="130"/>
      <c r="AD192" s="130"/>
      <c r="AE192" s="130"/>
      <c r="AF192" s="130"/>
      <c r="AG192" s="130"/>
      <c r="AH192" s="130"/>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7" t="str">
        <f>BE2</f>
        <v>v5.1</v>
      </c>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1:86" ht="13.5" thickBot="1" x14ac:dyDescent="0.25">
      <c r="A193" s="1"/>
      <c r="B193" s="328" t="str">
        <f>IF(Szerepkor="Adós","Tényleges tulajdonosra vonatkozó adatok","Tényleges tulajdonosra vonatkozó adatok - FIGYELEM! Kezesként ezt a pontot NEM kell kitölteni!)")</f>
        <v>Tényleges tulajdonosra vonatkozó adatok</v>
      </c>
      <c r="C193" s="329"/>
      <c r="D193" s="329"/>
      <c r="E193" s="329"/>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329"/>
      <c r="AR193" s="329"/>
      <c r="AS193" s="329"/>
      <c r="AT193" s="329"/>
      <c r="AU193" s="329"/>
      <c r="AV193" s="329"/>
      <c r="AW193" s="329"/>
      <c r="AX193" s="329"/>
      <c r="AY193" s="329"/>
      <c r="AZ193" s="329"/>
      <c r="BA193" s="329"/>
      <c r="BB193" s="329"/>
      <c r="BC193" s="329"/>
      <c r="BD193" s="329"/>
      <c r="BE193" s="330"/>
      <c r="BF193" s="1"/>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1:86" ht="25.5" customHeight="1" thickBot="1" x14ac:dyDescent="0.25">
      <c r="A194" s="1"/>
      <c r="B194" s="558" t="str">
        <f>IF(Szerepkor="Kezes","","Büntetőjogi felelősségem (felelősségünk) tudatában kijelentem (kijelentjük), hogy az általam (általunk) képviselt jogi személy, illetve jogi személyiség nélküli szervezet tényleges tulajdonosa(i) az alábbi személy(ek):")</f>
        <v>Büntetőjogi felelősségem (felelősségünk) tudatában kijelentem (kijelentjük), hogy az általam (általunk) képviselt jogi személy, illetve jogi személyiség nélküli szervezet tényleges tulajdonosa(i) az alábbi személy(ek):</v>
      </c>
      <c r="C194" s="559"/>
      <c r="D194" s="559"/>
      <c r="E194" s="559"/>
      <c r="F194" s="559"/>
      <c r="G194" s="559"/>
      <c r="H194" s="559"/>
      <c r="I194" s="559"/>
      <c r="J194" s="559"/>
      <c r="K194" s="559"/>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59"/>
      <c r="AJ194" s="559"/>
      <c r="AK194" s="559"/>
      <c r="AL194" s="559"/>
      <c r="AM194" s="559"/>
      <c r="AN194" s="559"/>
      <c r="AO194" s="559"/>
      <c r="AP194" s="559"/>
      <c r="AQ194" s="559"/>
      <c r="AR194" s="559"/>
      <c r="AS194" s="559"/>
      <c r="AT194" s="559"/>
      <c r="AU194" s="559"/>
      <c r="AV194" s="559"/>
      <c r="AW194" s="559"/>
      <c r="AX194" s="559"/>
      <c r="AY194" s="559"/>
      <c r="AZ194" s="559"/>
      <c r="BA194" s="559"/>
      <c r="BB194" s="559"/>
      <c r="BC194" s="559"/>
      <c r="BD194" s="559"/>
      <c r="BE194" s="560"/>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1:86" ht="12.75" customHeight="1" x14ac:dyDescent="0.2">
      <c r="A195" s="182"/>
      <c r="B195" s="183" t="str">
        <f>IF(Szerepkor="Kezes","","1.) Családi- és utónév:")</f>
        <v>1.) Családi- és utónév:</v>
      </c>
      <c r="C195" s="184"/>
      <c r="D195" s="184"/>
      <c r="E195" s="184"/>
      <c r="F195" s="184"/>
      <c r="G195" s="184"/>
      <c r="H195" s="184"/>
      <c r="I195" s="50"/>
      <c r="J195" s="185"/>
      <c r="K195" s="50"/>
      <c r="L195" s="279"/>
      <c r="M195" s="279"/>
      <c r="N195" s="279"/>
      <c r="O195" s="279"/>
      <c r="P195" s="279"/>
      <c r="Q195" s="279"/>
      <c r="R195" s="279"/>
      <c r="S195" s="279"/>
      <c r="T195" s="279"/>
      <c r="U195" s="279"/>
      <c r="V195" s="279"/>
      <c r="W195" s="279"/>
      <c r="X195" s="279"/>
      <c r="Y195" s="279"/>
      <c r="Z195" s="279"/>
      <c r="AA195" s="279"/>
      <c r="AB195" s="279"/>
      <c r="AC195" s="186" t="str">
        <f>IF(Szerepkor="Kezes","","Születési családi és utónév")</f>
        <v>Születési családi és utónév</v>
      </c>
      <c r="AD195" s="50"/>
      <c r="AE195" s="50"/>
      <c r="AF195" s="50"/>
      <c r="AG195" s="50"/>
      <c r="AH195" s="50"/>
      <c r="AI195" s="50"/>
      <c r="AJ195" s="50"/>
      <c r="AK195" s="50"/>
      <c r="AL195" s="50"/>
      <c r="AM195" s="50"/>
      <c r="AN195" s="50"/>
      <c r="AO195" s="279"/>
      <c r="AP195" s="279"/>
      <c r="AQ195" s="279"/>
      <c r="AR195" s="279"/>
      <c r="AS195" s="279"/>
      <c r="AT195" s="279"/>
      <c r="AU195" s="279"/>
      <c r="AV195" s="279"/>
      <c r="AW195" s="279"/>
      <c r="AX195" s="279"/>
      <c r="AY195" s="279"/>
      <c r="AZ195" s="279"/>
      <c r="BA195" s="279"/>
      <c r="BB195" s="279"/>
      <c r="BC195" s="279"/>
      <c r="BD195" s="279"/>
      <c r="BE195" s="315"/>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1:86" ht="12.75" customHeight="1" x14ac:dyDescent="0.2">
      <c r="A196" s="182"/>
      <c r="B196" s="187" t="str">
        <f>IF(Szerepkor="Kezes","","Születési hely és idő:")</f>
        <v>Születési hely és idő:</v>
      </c>
      <c r="C196" s="188"/>
      <c r="D196" s="188"/>
      <c r="E196" s="188"/>
      <c r="F196" s="188"/>
      <c r="G196" s="188"/>
      <c r="H196" s="188"/>
      <c r="I196" s="28"/>
      <c r="J196" s="28"/>
      <c r="K196" s="28"/>
      <c r="L196" s="316"/>
      <c r="M196" s="316"/>
      <c r="N196" s="316"/>
      <c r="O196" s="316"/>
      <c r="P196" s="316"/>
      <c r="Q196" s="316"/>
      <c r="R196" s="316"/>
      <c r="S196" s="316"/>
      <c r="T196" s="316"/>
      <c r="U196" s="316"/>
      <c r="V196" s="316"/>
      <c r="W196" s="316"/>
      <c r="X196" s="316"/>
      <c r="Y196" s="316"/>
      <c r="Z196" s="316"/>
      <c r="AA196" s="316"/>
      <c r="AB196" s="316"/>
      <c r="AC196" s="277"/>
      <c r="AD196" s="277"/>
      <c r="AE196" s="277"/>
      <c r="AF196" s="277"/>
      <c r="AG196" s="277"/>
      <c r="AH196" s="277"/>
      <c r="AI196" s="277"/>
      <c r="AJ196" s="277"/>
      <c r="AK196" s="317" t="str">
        <f>IF(Szerepkor="Kezes","","Állampolgárság:")</f>
        <v>Állampolgárság:</v>
      </c>
      <c r="AL196" s="317"/>
      <c r="AM196" s="317"/>
      <c r="AN196" s="317"/>
      <c r="AO196" s="317"/>
      <c r="AP196" s="317"/>
      <c r="AQ196" s="317"/>
      <c r="AR196" s="317"/>
      <c r="AS196" s="277"/>
      <c r="AT196" s="277"/>
      <c r="AU196" s="277"/>
      <c r="AV196" s="277"/>
      <c r="AW196" s="277"/>
      <c r="AX196" s="277"/>
      <c r="AY196" s="277"/>
      <c r="AZ196" s="277"/>
      <c r="BA196" s="277"/>
      <c r="BB196" s="277"/>
      <c r="BC196" s="277"/>
      <c r="BD196" s="277"/>
      <c r="BE196" s="278"/>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1:86" ht="12.75" customHeight="1" x14ac:dyDescent="0.2">
      <c r="A197" s="182"/>
      <c r="B197" s="187" t="str">
        <f>IF(Szerepkor="Kezes","","Lakcím (lakcím hiányában tartózkodási hely):")</f>
        <v>Lakcím (lakcím hiányában tartózkodási hely):</v>
      </c>
      <c r="C197" s="188"/>
      <c r="D197" s="188"/>
      <c r="E197" s="188"/>
      <c r="F197" s="188"/>
      <c r="G197" s="188"/>
      <c r="H197" s="188"/>
      <c r="I197" s="28"/>
      <c r="J197" s="28"/>
      <c r="K197" s="28"/>
      <c r="L197" s="28"/>
      <c r="M197" s="28"/>
      <c r="N197" s="28"/>
      <c r="O197" s="28"/>
      <c r="P197" s="28"/>
      <c r="Q197" s="28"/>
      <c r="R197" s="28"/>
      <c r="S197" s="28"/>
      <c r="T197" s="28"/>
      <c r="U197" s="28"/>
      <c r="V197" s="277"/>
      <c r="W197" s="277"/>
      <c r="X197" s="277"/>
      <c r="Y197" s="277"/>
      <c r="Z197" s="277"/>
      <c r="AA197" s="277"/>
      <c r="AB197" s="277"/>
      <c r="AC197" s="277"/>
      <c r="AD197" s="277"/>
      <c r="AE197" s="277"/>
      <c r="AF197" s="277"/>
      <c r="AG197" s="277"/>
      <c r="AH197" s="277"/>
      <c r="AI197" s="277"/>
      <c r="AJ197" s="277"/>
      <c r="AK197" s="277"/>
      <c r="AL197" s="277"/>
      <c r="AM197" s="277"/>
      <c r="AN197" s="277"/>
      <c r="AO197" s="277"/>
      <c r="AP197" s="277"/>
      <c r="AQ197" s="277"/>
      <c r="AR197" s="277"/>
      <c r="AS197" s="277"/>
      <c r="AT197" s="277"/>
      <c r="AU197" s="277"/>
      <c r="AV197" s="277"/>
      <c r="AW197" s="277"/>
      <c r="AX197" s="277"/>
      <c r="AY197" s="277"/>
      <c r="AZ197" s="277"/>
      <c r="BA197" s="277"/>
      <c r="BB197" s="277"/>
      <c r="BC197" s="277"/>
      <c r="BD197" s="277"/>
      <c r="BE197" s="278"/>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1:86" ht="12.75" customHeight="1" x14ac:dyDescent="0.2">
      <c r="A198" s="1"/>
      <c r="B198" s="144" t="str">
        <f>IF(Szerepkor="Kezes","","Fontos közfeladatot ellátó kiemelt közszereplőnek minősül? (Kérjük jelölje!)")</f>
        <v>Fontos közfeladatot ellátó kiemelt közszereplőnek minősül? (Kérjük jelölje!)</v>
      </c>
      <c r="C198" s="145"/>
      <c r="D198" s="145"/>
      <c r="E198" s="145"/>
      <c r="F198" s="145"/>
      <c r="G198" s="145"/>
      <c r="H198" s="145"/>
      <c r="I198" s="145"/>
      <c r="J198" s="145"/>
      <c r="K198" s="145"/>
      <c r="L198" s="145"/>
      <c r="M198" s="146"/>
      <c r="N198" s="146"/>
      <c r="O198" s="146"/>
      <c r="P198" s="146"/>
      <c r="Q198" s="146"/>
      <c r="R198" s="146"/>
      <c r="S198" s="146"/>
      <c r="T198" s="146"/>
      <c r="U198" s="145"/>
      <c r="V198" s="145"/>
      <c r="W198" s="146"/>
      <c r="X198" s="147"/>
      <c r="Y198" s="146"/>
      <c r="Z198" s="146"/>
      <c r="AA198" s="147"/>
      <c r="AB198" s="147"/>
      <c r="AC198" s="147"/>
      <c r="AD198" s="147"/>
      <c r="AE198" s="147"/>
      <c r="AF198" s="146"/>
      <c r="AG198" s="146"/>
      <c r="AH198" s="148"/>
      <c r="AI198" s="148"/>
      <c r="AJ198" s="146"/>
      <c r="AK198" s="146"/>
      <c r="AL198" s="149"/>
      <c r="AM198" s="149"/>
      <c r="AN198" s="149"/>
      <c r="AO198" s="149"/>
      <c r="AP198" s="149"/>
      <c r="AQ198" s="293" t="str">
        <f>IF(Szerepkor="Kezes","","igen   /   nem")</f>
        <v>igen   /   nem</v>
      </c>
      <c r="AR198" s="293"/>
      <c r="AS198" s="293"/>
      <c r="AT198" s="293"/>
      <c r="AU198" s="293"/>
      <c r="AV198" s="293"/>
      <c r="AW198" s="293"/>
      <c r="AX198" s="293"/>
      <c r="AY198" s="293"/>
      <c r="AZ198" s="293"/>
      <c r="BA198" s="293"/>
      <c r="BB198" s="293"/>
      <c r="BC198" s="293"/>
      <c r="BD198" s="150"/>
      <c r="BE198" s="151"/>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1:86" ht="12.75" customHeight="1" x14ac:dyDescent="0.2">
      <c r="A199" s="1"/>
      <c r="B199" s="289" t="str">
        <f>IF(Szerepkor="Kezes","","Amennyiben igen, a fontos közfeladat típusának betűjele:")</f>
        <v>Amennyiben igen, a fontos közfeladat típusának betűjele:</v>
      </c>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1"/>
      <c r="AI199" s="292"/>
      <c r="AJ199" s="119"/>
      <c r="AK199" s="310" t="str">
        <f>IF(Szerepkor="Kezes","","A betűjelek magyarázatához kattintson ide!")</f>
        <v>A betűjelek magyarázatához kattintson ide!</v>
      </c>
      <c r="AL199" s="310"/>
      <c r="AM199" s="310"/>
      <c r="AN199" s="310"/>
      <c r="AO199" s="310"/>
      <c r="AP199" s="310"/>
      <c r="AQ199" s="310"/>
      <c r="AR199" s="310"/>
      <c r="AS199" s="310"/>
      <c r="AT199" s="310"/>
      <c r="AU199" s="310"/>
      <c r="AV199" s="310"/>
      <c r="AW199" s="310"/>
      <c r="AX199" s="310"/>
      <c r="AY199" s="310"/>
      <c r="AZ199" s="310"/>
      <c r="BA199" s="310"/>
      <c r="BB199" s="310"/>
      <c r="BC199" s="310"/>
      <c r="BD199" s="310"/>
      <c r="BE199" s="120"/>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12.75" customHeight="1" x14ac:dyDescent="0.2">
      <c r="A200" s="1"/>
      <c r="B200" s="167" t="str">
        <f>IF(Szerepkor="Kezes","","Fontos közfeladatot ellátó kiemelt közszereplő közeli hozzátartozójának minősül? Kérjük jelölje!")</f>
        <v>Fontos közfeladatot ellátó kiemelt közszereplő közeli hozzátartozójának minősül? Kérjük jelölje!</v>
      </c>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2"/>
      <c r="AK200" s="162"/>
      <c r="AL200" s="162"/>
      <c r="AM200" s="162"/>
      <c r="AN200" s="162"/>
      <c r="AO200" s="162"/>
      <c r="AP200" s="162"/>
      <c r="AQ200" s="294" t="str">
        <f>IF(Szerepkor="Kezes","","igen  /  nem")</f>
        <v>igen  /  nem</v>
      </c>
      <c r="AR200" s="294"/>
      <c r="AS200" s="294"/>
      <c r="AT200" s="294"/>
      <c r="AU200" s="294"/>
      <c r="AV200" s="294"/>
      <c r="AW200" s="294"/>
      <c r="AX200" s="294"/>
      <c r="AY200" s="294"/>
      <c r="AZ200" s="294"/>
      <c r="BA200" s="294"/>
      <c r="BB200" s="294"/>
      <c r="BC200" s="294"/>
      <c r="BD200" s="163"/>
      <c r="BE200" s="164"/>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2.75" customHeight="1" x14ac:dyDescent="0.2">
      <c r="A201" s="1"/>
      <c r="B201" s="311" t="str">
        <f>IF(Szerepkor="Kezes","","   Amennyiben igen, a hozzátartozói kapcsolat betűjele:")</f>
        <v xml:space="preserve">   Amennyiben igen, a hozzátartozói kapcsolat betűjele:</v>
      </c>
      <c r="C201" s="305"/>
      <c r="D201" s="305"/>
      <c r="E201" s="305"/>
      <c r="F201" s="305"/>
      <c r="G201" s="305"/>
      <c r="H201" s="305"/>
      <c r="I201" s="305"/>
      <c r="J201" s="305"/>
      <c r="K201" s="305"/>
      <c r="L201" s="305"/>
      <c r="M201" s="305"/>
      <c r="N201" s="305"/>
      <c r="O201" s="305"/>
      <c r="P201" s="305"/>
      <c r="Q201" s="305"/>
      <c r="R201" s="305"/>
      <c r="S201" s="305"/>
      <c r="T201" s="305"/>
      <c r="U201" s="305"/>
      <c r="V201" s="305"/>
      <c r="W201" s="305"/>
      <c r="X201" s="305"/>
      <c r="Y201" s="305"/>
      <c r="Z201" s="305"/>
      <c r="AA201" s="305"/>
      <c r="AB201" s="312"/>
      <c r="AC201" s="313"/>
      <c r="AD201" s="313"/>
      <c r="AE201" s="313"/>
      <c r="AF201" s="313"/>
      <c r="AG201" s="313"/>
      <c r="AH201" s="313"/>
      <c r="AI201" s="313"/>
      <c r="AJ201" s="313"/>
      <c r="AK201" s="313"/>
      <c r="AL201" s="313"/>
      <c r="AM201" s="313"/>
      <c r="AN201" s="313"/>
      <c r="AO201" s="313"/>
      <c r="AP201" s="313"/>
      <c r="AQ201" s="313"/>
      <c r="AR201" s="313"/>
      <c r="AS201" s="313"/>
      <c r="AT201" s="313"/>
      <c r="AU201" s="313"/>
      <c r="AV201" s="313"/>
      <c r="AW201" s="313"/>
      <c r="AX201" s="313"/>
      <c r="AY201" s="313"/>
      <c r="AZ201" s="313"/>
      <c r="BA201" s="313"/>
      <c r="BB201" s="313"/>
      <c r="BC201" s="313"/>
      <c r="BD201" s="314"/>
      <c r="BE201" s="134"/>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12.75" customHeight="1" x14ac:dyDescent="0.2">
      <c r="A202" s="1"/>
      <c r="B202" s="300" t="str">
        <f>IF(Szerepkor="Kezes","","A kiemelt közszereplő családi és utóneve:")</f>
        <v>A kiemelt közszereplő családi és utóneve:</v>
      </c>
      <c r="C202" s="301"/>
      <c r="D202" s="301"/>
      <c r="E202" s="301"/>
      <c r="F202" s="301"/>
      <c r="G202" s="301"/>
      <c r="H202" s="301"/>
      <c r="I202" s="301"/>
      <c r="J202" s="301"/>
      <c r="K202" s="301"/>
      <c r="L202" s="301"/>
      <c r="M202" s="301"/>
      <c r="N202" s="301"/>
      <c r="O202" s="301"/>
      <c r="P202" s="301"/>
      <c r="Q202" s="301"/>
      <c r="R202" s="301"/>
      <c r="S202" s="301"/>
      <c r="T202" s="301"/>
      <c r="U202" s="301"/>
      <c r="V202" s="302"/>
      <c r="W202" s="302"/>
      <c r="X202" s="302"/>
      <c r="Y202" s="302"/>
      <c r="Z202" s="302"/>
      <c r="AA202" s="302"/>
      <c r="AB202" s="302"/>
      <c r="AC202" s="302"/>
      <c r="AD202" s="302"/>
      <c r="AE202" s="302"/>
      <c r="AF202" s="302"/>
      <c r="AG202" s="302"/>
      <c r="AH202" s="302"/>
      <c r="AI202" s="302"/>
      <c r="AJ202" s="302"/>
      <c r="AK202" s="302"/>
      <c r="AL202" s="302"/>
      <c r="AM202" s="302"/>
      <c r="AN202" s="302"/>
      <c r="AO202" s="302"/>
      <c r="AP202" s="302"/>
      <c r="AQ202" s="301" t="str">
        <f>IF(Szerepkor="Kezes","","Születési ideje:")</f>
        <v>Születési ideje:</v>
      </c>
      <c r="AR202" s="301"/>
      <c r="AS202" s="301"/>
      <c r="AT202" s="301"/>
      <c r="AU202" s="301"/>
      <c r="AV202" s="301"/>
      <c r="AW202" s="301"/>
      <c r="AX202" s="301"/>
      <c r="AY202" s="303"/>
      <c r="AZ202" s="303"/>
      <c r="BA202" s="303"/>
      <c r="BB202" s="303"/>
      <c r="BC202" s="303"/>
      <c r="BD202" s="303"/>
      <c r="BE202" s="304"/>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12.75" customHeight="1" x14ac:dyDescent="0.2">
      <c r="A203" s="1"/>
      <c r="B203" s="168" t="str">
        <f>IF(Szerepkor="Kezes","","Fontos közfeladatot ellátó kiemelt közszereplővel közeli kapcsolatban álló személynek minősül? Kérjük jelölje!")</f>
        <v>Fontos közfeladatot ellátó kiemelt közszereplővel közeli kapcsolatban álló személynek minősül? Kérjük jelölje!</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6"/>
      <c r="AK203" s="166"/>
      <c r="AL203" s="166"/>
      <c r="AM203" s="166"/>
      <c r="AN203" s="166"/>
      <c r="AO203" s="166"/>
      <c r="AP203" s="166"/>
      <c r="AQ203" s="166"/>
      <c r="AR203" s="166"/>
      <c r="AS203" s="166"/>
      <c r="AT203" s="166"/>
      <c r="AU203" s="166"/>
      <c r="AV203" s="327" t="str">
        <f>IF(Szerepkor="Kezes","","igen  /  nem")</f>
        <v>igen  /  nem</v>
      </c>
      <c r="AW203" s="327"/>
      <c r="AX203" s="327"/>
      <c r="AY203" s="327"/>
      <c r="AZ203" s="327"/>
      <c r="BA203" s="327"/>
      <c r="BB203" s="327"/>
      <c r="BC203" s="327"/>
      <c r="BD203" s="162"/>
      <c r="BE203" s="169"/>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27" customHeight="1" x14ac:dyDescent="0.2">
      <c r="A204" s="1"/>
      <c r="B204" s="334" t="str">
        <f>IF(Szerepkor="Kezes","","   Amennyiben igen, 
   a hozzátartozói kapcsolat betűjele:")</f>
        <v xml:space="preserve">   Amennyiben igen, 
   a hozzátartozói kapcsolat betűjele:</v>
      </c>
      <c r="C204" s="335"/>
      <c r="D204" s="335"/>
      <c r="E204" s="335"/>
      <c r="F204" s="335"/>
      <c r="G204" s="335"/>
      <c r="H204" s="335"/>
      <c r="I204" s="335"/>
      <c r="J204" s="335"/>
      <c r="K204" s="335"/>
      <c r="L204" s="335"/>
      <c r="M204" s="335"/>
      <c r="N204" s="335"/>
      <c r="O204" s="335"/>
      <c r="P204" s="335"/>
      <c r="Q204" s="335"/>
      <c r="R204" s="335"/>
      <c r="T204" s="286"/>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8"/>
      <c r="BE204" s="134"/>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12.75" customHeight="1" x14ac:dyDescent="0.2">
      <c r="A205" s="1"/>
      <c r="B205" s="300" t="str">
        <f>IF(Szerepkor="Kezes","","A kiemelt közszereplő családi és utóneve:")</f>
        <v>A kiemelt közszereplő családi és utóneve:</v>
      </c>
      <c r="C205" s="301"/>
      <c r="D205" s="301"/>
      <c r="E205" s="301"/>
      <c r="F205" s="301"/>
      <c r="G205" s="301"/>
      <c r="H205" s="301"/>
      <c r="I205" s="301"/>
      <c r="J205" s="301"/>
      <c r="K205" s="301"/>
      <c r="L205" s="301"/>
      <c r="M205" s="301"/>
      <c r="N205" s="301"/>
      <c r="O205" s="301"/>
      <c r="P205" s="301"/>
      <c r="Q205" s="301"/>
      <c r="R205" s="301"/>
      <c r="S205" s="301"/>
      <c r="T205" s="301"/>
      <c r="U205" s="301"/>
      <c r="V205" s="302"/>
      <c r="W205" s="302"/>
      <c r="X205" s="302"/>
      <c r="Y205" s="302"/>
      <c r="Z205" s="302"/>
      <c r="AA205" s="302"/>
      <c r="AB205" s="302"/>
      <c r="AC205" s="302"/>
      <c r="AD205" s="302"/>
      <c r="AE205" s="302"/>
      <c r="AF205" s="302"/>
      <c r="AG205" s="302"/>
      <c r="AH205" s="302"/>
      <c r="AI205" s="302"/>
      <c r="AJ205" s="302"/>
      <c r="AK205" s="302"/>
      <c r="AL205" s="302"/>
      <c r="AM205" s="302"/>
      <c r="AN205" s="302"/>
      <c r="AO205" s="302"/>
      <c r="AP205" s="302"/>
      <c r="AQ205" s="301" t="str">
        <f>IF(Szerepkor="Kezes","","Születési ideje:")</f>
        <v>Születési ideje:</v>
      </c>
      <c r="AR205" s="301"/>
      <c r="AS205" s="301"/>
      <c r="AT205" s="301"/>
      <c r="AU205" s="301"/>
      <c r="AV205" s="301"/>
      <c r="AW205" s="301"/>
      <c r="AX205" s="301"/>
      <c r="AY205" s="303"/>
      <c r="AZ205" s="303"/>
      <c r="BA205" s="303"/>
      <c r="BB205" s="303"/>
      <c r="BC205" s="303"/>
      <c r="BD205" s="303"/>
      <c r="BE205" s="304"/>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ht="25.5" customHeight="1" x14ac:dyDescent="0.2">
      <c r="A206" s="1"/>
      <c r="B206" s="339"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06" s="340"/>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1"/>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12.75" customHeight="1" x14ac:dyDescent="0.2">
      <c r="A207" s="1"/>
      <c r="B207" s="122"/>
      <c r="C207" s="121"/>
      <c r="D207" s="121"/>
      <c r="E207" s="342" t="str">
        <f>IF(Szerepkor="Kezes","","1)     közvetlen tulajdoni hányaddal, szavazati joggal rendelkező")</f>
        <v>1)     közvetlen tulajdoni hányaddal, szavazati joggal rendelkező</v>
      </c>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121"/>
      <c r="AI207" s="305" t="str">
        <f>IF(Szerepkor="Kezes","","Mértéke:")</f>
        <v>Mértéke:</v>
      </c>
      <c r="AJ207" s="305"/>
      <c r="AK207" s="305"/>
      <c r="AL207" s="305"/>
      <c r="AM207" s="306"/>
      <c r="AN207" s="331"/>
      <c r="AO207" s="332"/>
      <c r="AP207" s="333"/>
      <c r="AQ207" s="121" t="str">
        <f>IF(Szerepkor="Kezes","","%")</f>
        <v>%</v>
      </c>
      <c r="AS207" s="368" t="str">
        <f>IF(Szerepkor="Kezes","","Az 1) és 2) együtt is jelölendő, ha a mérték együttesen eléri a 25 %-ot. ")</f>
        <v xml:space="preserve">Az 1) és 2) együtt is jelölendő, ha a mérték együttesen eléri a 25 %-ot. </v>
      </c>
      <c r="AT207" s="368"/>
      <c r="AU207" s="368"/>
      <c r="AV207" s="368"/>
      <c r="AW207" s="368"/>
      <c r="AX207" s="368"/>
      <c r="AY207" s="368"/>
      <c r="AZ207" s="368"/>
      <c r="BA207" s="368"/>
      <c r="BB207" s="368"/>
      <c r="BC207" s="368"/>
      <c r="BD207" s="368"/>
      <c r="BE207" s="369"/>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12.75" customHeight="1" x14ac:dyDescent="0.2">
      <c r="A208" s="1"/>
      <c r="B208" s="122"/>
      <c r="C208" s="141"/>
      <c r="D208" s="141"/>
      <c r="E208" s="343" t="str">
        <f>IF(Szerepkor="Kezes","","2)     közvetett tulajdoni hányaddal, szavazati joggal rendelkező   ")</f>
        <v xml:space="preserve">2)     közvetett tulajdoni hányaddal, szavazati joggal rendelkező   </v>
      </c>
      <c r="F208" s="343"/>
      <c r="G208" s="343"/>
      <c r="H208" s="343"/>
      <c r="I208" s="343"/>
      <c r="J208" s="343"/>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43"/>
      <c r="AG208" s="343"/>
      <c r="AH208" s="142"/>
      <c r="AI208" s="305" t="str">
        <f>IF(Szerepkor="Kezes","","Mértéke:")</f>
        <v>Mértéke:</v>
      </c>
      <c r="AJ208" s="305"/>
      <c r="AK208" s="305"/>
      <c r="AL208" s="305"/>
      <c r="AM208" s="306"/>
      <c r="AN208" s="331"/>
      <c r="AO208" s="332"/>
      <c r="AP208" s="333"/>
      <c r="AQ208" s="121" t="str">
        <f>IF(Szerepkor="Kezes","","%")</f>
        <v>%</v>
      </c>
      <c r="AS208" s="368"/>
      <c r="AT208" s="368"/>
      <c r="AU208" s="368"/>
      <c r="AV208" s="368"/>
      <c r="AW208" s="368"/>
      <c r="AX208" s="368"/>
      <c r="AY208" s="368"/>
      <c r="AZ208" s="368"/>
      <c r="BA208" s="368"/>
      <c r="BB208" s="368"/>
      <c r="BC208" s="368"/>
      <c r="BD208" s="368"/>
      <c r="BE208" s="369"/>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12.75" customHeight="1" x14ac:dyDescent="0.2">
      <c r="A209" s="1"/>
      <c r="B209" s="122"/>
      <c r="C209" s="141"/>
      <c r="D209" s="141"/>
      <c r="E209" s="343" t="str">
        <f>IF(Szerepkor="Kezes","","3)    egyéb módon tényleges irányítást vagy ellenőrzést gyakorló")</f>
        <v>3)    egyéb módon tényleges irányítást vagy ellenőrzést gyakorló</v>
      </c>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c r="AB209" s="343"/>
      <c r="AC209" s="343"/>
      <c r="AD209" s="343"/>
      <c r="AE209" s="343"/>
      <c r="AF209" s="343"/>
      <c r="AG209" s="343"/>
      <c r="AH209" s="142"/>
      <c r="AI209" s="143"/>
      <c r="AJ209" s="143"/>
      <c r="AK209" s="143"/>
      <c r="AL209" s="143"/>
      <c r="AM209" s="143"/>
      <c r="AN209" s="143"/>
      <c r="AO209" s="143"/>
      <c r="AP209" s="143"/>
      <c r="AQ209" s="121"/>
      <c r="AR209" s="111"/>
      <c r="AS209" s="136"/>
      <c r="AT209" s="136"/>
      <c r="AU209" s="136"/>
      <c r="AV209" s="136"/>
      <c r="AW209" s="136"/>
      <c r="AX209" s="136"/>
      <c r="AY209" s="136"/>
      <c r="AZ209" s="136"/>
      <c r="BA209" s="136"/>
      <c r="BB209" s="136"/>
      <c r="BC209" s="136"/>
      <c r="BD209" s="136"/>
      <c r="BE209" s="137"/>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12.75" customHeight="1" x14ac:dyDescent="0.2">
      <c r="A210" s="1"/>
      <c r="B210" s="122"/>
      <c r="C210" s="141"/>
      <c r="D210" s="141"/>
      <c r="E210" s="142" t="str">
        <f>IF(Szerepkor="Kezes","","4)     alapítvány működésével, bizalmi vagyonkezeléssel érintett személy (kedvezményezett, vagyonrendelő, vagyonkezelő)")</f>
        <v>4)     alapítvány működésével, bizalmi vagyonkezeléssel érintett személy (kedvezményezett, vagyonrendelő, vagyonkezelő)</v>
      </c>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3"/>
      <c r="AJ210" s="143"/>
      <c r="AK210" s="143"/>
      <c r="AL210" s="143"/>
      <c r="AM210" s="143"/>
      <c r="AN210" s="143"/>
      <c r="AO210" s="143"/>
      <c r="AP210" s="143"/>
      <c r="AQ210" s="121"/>
      <c r="AR210" s="111"/>
      <c r="AS210" s="136"/>
      <c r="AT210" s="136"/>
      <c r="AU210" s="136"/>
      <c r="AV210" s="136"/>
      <c r="AW210" s="136"/>
      <c r="AX210" s="136"/>
      <c r="AY210" s="136"/>
      <c r="AZ210" s="136"/>
      <c r="BA210" s="136"/>
      <c r="BB210" s="136"/>
      <c r="BC210" s="136"/>
      <c r="BD210" s="136"/>
      <c r="BE210" s="137"/>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row r="211" spans="1:86" ht="12.75" customHeight="1" thickBot="1" x14ac:dyDescent="0.25">
      <c r="A211" s="1"/>
      <c r="B211" s="123"/>
      <c r="C211" s="124"/>
      <c r="D211" s="124"/>
      <c r="E211" s="499" t="str">
        <f>IF(Szerepkor="Kezes","","5)     vezető tisztségviselő")</f>
        <v>5)     vezető tisztségviselő</v>
      </c>
      <c r="F211" s="499"/>
      <c r="G211" s="499"/>
      <c r="H211" s="499"/>
      <c r="I211" s="499"/>
      <c r="J211" s="499"/>
      <c r="K211" s="499"/>
      <c r="L211" s="499"/>
      <c r="M211" s="499"/>
      <c r="N211" s="499"/>
      <c r="O211" s="499"/>
      <c r="P211" s="499"/>
      <c r="Q211" s="499"/>
      <c r="R211" s="499"/>
      <c r="S211" s="499"/>
      <c r="T211" s="499"/>
      <c r="U211" s="499"/>
      <c r="V211" s="499"/>
      <c r="W211" s="499"/>
      <c r="X211" s="499"/>
      <c r="Y211" s="499"/>
      <c r="Z211" s="499"/>
      <c r="AA211" s="499"/>
      <c r="AB211" s="499"/>
      <c r="AC211" s="499"/>
      <c r="AD211" s="499"/>
      <c r="AE211" s="499"/>
      <c r="AF211" s="499"/>
      <c r="AG211" s="499"/>
      <c r="AH211" s="125"/>
      <c r="AI211" s="140"/>
      <c r="AJ211" s="140"/>
      <c r="AK211" s="140"/>
      <c r="AL211" s="140"/>
      <c r="AM211" s="140"/>
      <c r="AN211" s="140"/>
      <c r="AO211" s="140"/>
      <c r="AP211" s="140"/>
      <c r="AQ211" s="140"/>
      <c r="AR211" s="160"/>
      <c r="AS211" s="138"/>
      <c r="AT211" s="138"/>
      <c r="AU211" s="138"/>
      <c r="AV211" s="138"/>
      <c r="AW211" s="138"/>
      <c r="AX211" s="138"/>
      <c r="AY211" s="138"/>
      <c r="AZ211" s="138"/>
      <c r="BA211" s="138"/>
      <c r="BB211" s="138"/>
      <c r="BC211" s="138"/>
      <c r="BD211" s="138"/>
      <c r="BE211" s="139"/>
      <c r="BF211" s="1"/>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row>
    <row r="212" spans="1:86" ht="12.75" customHeight="1" x14ac:dyDescent="0.2">
      <c r="A212" s="1"/>
      <c r="B212" s="183" t="str">
        <f>IF(Szerepkor="Kezes","","2.) Családi- és utónév:")</f>
        <v>2.) Családi- és utónév:</v>
      </c>
      <c r="C212" s="184"/>
      <c r="D212" s="184"/>
      <c r="E212" s="184"/>
      <c r="F212" s="184"/>
      <c r="G212" s="184"/>
      <c r="H212" s="184"/>
      <c r="I212" s="50"/>
      <c r="J212" s="185"/>
      <c r="K212" s="50"/>
      <c r="L212" s="279"/>
      <c r="M212" s="279"/>
      <c r="N212" s="279"/>
      <c r="O212" s="279"/>
      <c r="P212" s="279"/>
      <c r="Q212" s="279"/>
      <c r="R212" s="279"/>
      <c r="S212" s="279"/>
      <c r="T212" s="279"/>
      <c r="U212" s="279"/>
      <c r="V212" s="279"/>
      <c r="W212" s="279"/>
      <c r="X212" s="279"/>
      <c r="Y212" s="279"/>
      <c r="Z212" s="279"/>
      <c r="AA212" s="279"/>
      <c r="AB212" s="279"/>
      <c r="AC212" s="186" t="str">
        <f>IF(Szerepkor="Kezes","","Születési családi és utónév")</f>
        <v>Születési családi és utónév</v>
      </c>
      <c r="AD212" s="50"/>
      <c r="AE212" s="50"/>
      <c r="AF212" s="50"/>
      <c r="AG212" s="50"/>
      <c r="AH212" s="50"/>
      <c r="AI212" s="50"/>
      <c r="AJ212" s="50"/>
      <c r="AK212" s="50"/>
      <c r="AL212" s="50"/>
      <c r="AM212" s="50"/>
      <c r="AN212" s="50"/>
      <c r="AO212" s="279"/>
      <c r="AP212" s="279"/>
      <c r="AQ212" s="279"/>
      <c r="AR212" s="279"/>
      <c r="AS212" s="279"/>
      <c r="AT212" s="279"/>
      <c r="AU212" s="279"/>
      <c r="AV212" s="279"/>
      <c r="AW212" s="279"/>
      <c r="AX212" s="279"/>
      <c r="AY212" s="279"/>
      <c r="AZ212" s="279"/>
      <c r="BA212" s="279"/>
      <c r="BB212" s="279"/>
      <c r="BC212" s="279"/>
      <c r="BD212" s="279"/>
      <c r="BE212" s="315"/>
      <c r="BF212" s="1"/>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row>
    <row r="213" spans="1:86" ht="12.75" customHeight="1" x14ac:dyDescent="0.2">
      <c r="A213" s="1"/>
      <c r="B213" s="187" t="str">
        <f>IF(Szerepkor="Kezes","","Születési hely és idő:")</f>
        <v>Születési hely és idő:</v>
      </c>
      <c r="C213" s="188"/>
      <c r="D213" s="188"/>
      <c r="E213" s="188"/>
      <c r="F213" s="188"/>
      <c r="G213" s="188"/>
      <c r="H213" s="188"/>
      <c r="I213" s="28"/>
      <c r="J213" s="28"/>
      <c r="K213" s="28"/>
      <c r="L213" s="316"/>
      <c r="M213" s="316"/>
      <c r="N213" s="316"/>
      <c r="O213" s="316"/>
      <c r="P213" s="316"/>
      <c r="Q213" s="316"/>
      <c r="R213" s="316"/>
      <c r="S213" s="316"/>
      <c r="T213" s="316"/>
      <c r="U213" s="316"/>
      <c r="V213" s="316"/>
      <c r="W213" s="316"/>
      <c r="X213" s="316"/>
      <c r="Y213" s="316"/>
      <c r="Z213" s="316"/>
      <c r="AA213" s="316"/>
      <c r="AB213" s="316"/>
      <c r="AC213" s="277"/>
      <c r="AD213" s="277"/>
      <c r="AE213" s="277"/>
      <c r="AF213" s="277"/>
      <c r="AG213" s="277"/>
      <c r="AH213" s="277"/>
      <c r="AI213" s="277"/>
      <c r="AJ213" s="277"/>
      <c r="AK213" s="317" t="str">
        <f>IF(Szerepkor="Kezes","","Állampolgárság:")</f>
        <v>Állampolgárság:</v>
      </c>
      <c r="AL213" s="317"/>
      <c r="AM213" s="317"/>
      <c r="AN213" s="317"/>
      <c r="AO213" s="317"/>
      <c r="AP213" s="317"/>
      <c r="AQ213" s="317"/>
      <c r="AR213" s="317"/>
      <c r="AS213" s="277"/>
      <c r="AT213" s="277"/>
      <c r="AU213" s="277"/>
      <c r="AV213" s="277"/>
      <c r="AW213" s="277"/>
      <c r="AX213" s="277"/>
      <c r="AY213" s="277"/>
      <c r="AZ213" s="277"/>
      <c r="BA213" s="277"/>
      <c r="BB213" s="277"/>
      <c r="BC213" s="277"/>
      <c r="BD213" s="277"/>
      <c r="BE213" s="278"/>
      <c r="BF213" s="1"/>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row>
    <row r="214" spans="1:86" ht="12.75" customHeight="1" x14ac:dyDescent="0.2">
      <c r="A214" s="1"/>
      <c r="B214" s="187" t="str">
        <f>IF(Szerepkor="Kezes","","Lakcím (lakcím hiányában tartózkodási hely):")</f>
        <v>Lakcím (lakcím hiányában tartózkodási hely):</v>
      </c>
      <c r="C214" s="188"/>
      <c r="D214" s="188"/>
      <c r="E214" s="188"/>
      <c r="F214" s="188"/>
      <c r="G214" s="188"/>
      <c r="H214" s="188"/>
      <c r="I214" s="28"/>
      <c r="J214" s="28"/>
      <c r="K214" s="28"/>
      <c r="L214" s="28"/>
      <c r="M214" s="28"/>
      <c r="N214" s="28"/>
      <c r="O214" s="28"/>
      <c r="P214" s="28"/>
      <c r="Q214" s="28"/>
      <c r="R214" s="28"/>
      <c r="S214" s="28"/>
      <c r="T214" s="28"/>
      <c r="U214" s="28"/>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7"/>
      <c r="AY214" s="277"/>
      <c r="AZ214" s="277"/>
      <c r="BA214" s="277"/>
      <c r="BB214" s="277"/>
      <c r="BC214" s="277"/>
      <c r="BD214" s="277"/>
      <c r="BE214" s="278"/>
      <c r="BF214" s="1"/>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row>
    <row r="215" spans="1:86" ht="12.75" customHeight="1" x14ac:dyDescent="0.2">
      <c r="A215" s="1"/>
      <c r="B215" s="144" t="str">
        <f>IF(Szerepkor="Kezes","","Fontos közfeladatot ellátó kiemelt közszereplőnek minősül? (Kérjük jelölje!)")</f>
        <v>Fontos közfeladatot ellátó kiemelt közszereplőnek minősül? (Kérjük jelölje!)</v>
      </c>
      <c r="C215" s="145"/>
      <c r="D215" s="145"/>
      <c r="E215" s="145"/>
      <c r="F215" s="145"/>
      <c r="G215" s="145"/>
      <c r="H215" s="145"/>
      <c r="I215" s="145"/>
      <c r="J215" s="145"/>
      <c r="K215" s="145"/>
      <c r="L215" s="145"/>
      <c r="M215" s="146"/>
      <c r="N215" s="146"/>
      <c r="O215" s="146"/>
      <c r="P215" s="146"/>
      <c r="Q215" s="146"/>
      <c r="R215" s="146"/>
      <c r="S215" s="146"/>
      <c r="T215" s="146"/>
      <c r="U215" s="145"/>
      <c r="V215" s="145"/>
      <c r="W215" s="146"/>
      <c r="X215" s="147"/>
      <c r="Y215" s="146"/>
      <c r="Z215" s="146"/>
      <c r="AA215" s="147"/>
      <c r="AB215" s="147"/>
      <c r="AC215" s="147"/>
      <c r="AD215" s="147"/>
      <c r="AE215" s="147"/>
      <c r="AF215" s="146"/>
      <c r="AG215" s="146"/>
      <c r="AH215" s="148"/>
      <c r="AI215" s="148"/>
      <c r="AJ215" s="146"/>
      <c r="AK215" s="146"/>
      <c r="AL215" s="149"/>
      <c r="AM215" s="149"/>
      <c r="AN215" s="149"/>
      <c r="AO215" s="149"/>
      <c r="AP215" s="149"/>
      <c r="AQ215" s="293" t="str">
        <f>IF(Szerepkor="Kezes","","igen   /   nem")</f>
        <v>igen   /   nem</v>
      </c>
      <c r="AR215" s="293"/>
      <c r="AS215" s="293"/>
      <c r="AT215" s="293"/>
      <c r="AU215" s="293"/>
      <c r="AV215" s="293"/>
      <c r="AW215" s="293"/>
      <c r="AX215" s="293"/>
      <c r="AY215" s="293"/>
      <c r="AZ215" s="293"/>
      <c r="BA215" s="293"/>
      <c r="BB215" s="293"/>
      <c r="BC215" s="293"/>
      <c r="BD215" s="150"/>
      <c r="BE215" s="151"/>
      <c r="BF215" s="1"/>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row>
    <row r="216" spans="1:86" ht="12.75" customHeight="1" x14ac:dyDescent="0.2">
      <c r="A216" s="1"/>
      <c r="B216" s="289" t="str">
        <f>IF(Szerepkor="Kezes","","Amennyiben igen, a fontos közfeladat típusának betűjele:")</f>
        <v>Amennyiben igen, a fontos közfeladat típusának betűjele:</v>
      </c>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1"/>
      <c r="AI216" s="292"/>
      <c r="AJ216" s="119"/>
      <c r="AK216" s="310" t="str">
        <f>IF(Szerepkor="Kezes","","A betűjelek magyarázatához kattintson ide!")</f>
        <v>A betűjelek magyarázatához kattintson ide!</v>
      </c>
      <c r="AL216" s="310"/>
      <c r="AM216" s="310"/>
      <c r="AN216" s="310"/>
      <c r="AO216" s="310"/>
      <c r="AP216" s="310"/>
      <c r="AQ216" s="310"/>
      <c r="AR216" s="310"/>
      <c r="AS216" s="310"/>
      <c r="AT216" s="310"/>
      <c r="AU216" s="310"/>
      <c r="AV216" s="310"/>
      <c r="AW216" s="310"/>
      <c r="AX216" s="310"/>
      <c r="AY216" s="310"/>
      <c r="AZ216" s="310"/>
      <c r="BA216" s="310"/>
      <c r="BB216" s="310"/>
      <c r="BC216" s="310"/>
      <c r="BD216" s="310"/>
      <c r="BE216" s="120"/>
      <c r="BF216" s="1"/>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row>
    <row r="217" spans="1:86" ht="12.75" customHeight="1" x14ac:dyDescent="0.2">
      <c r="A217" s="1"/>
      <c r="B217" s="167" t="str">
        <f>IF(Szerepkor="Kezes","","Fontos közfeladatot ellátó kiemelt közszereplő közeli hozzátartozójának minősül? Kérjük jelölje!")</f>
        <v>Fontos közfeladatot ellátó kiemelt közszereplő közeli hozzátartozójának minősül? Kérjük jelölje!</v>
      </c>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2"/>
      <c r="AK217" s="162"/>
      <c r="AL217" s="162"/>
      <c r="AM217" s="162"/>
      <c r="AN217" s="162"/>
      <c r="AO217" s="162"/>
      <c r="AP217" s="162"/>
      <c r="AQ217" s="294" t="str">
        <f>IF(Szerepkor="Kezes","","igen  /  nem")</f>
        <v>igen  /  nem</v>
      </c>
      <c r="AR217" s="294"/>
      <c r="AS217" s="294"/>
      <c r="AT217" s="294"/>
      <c r="AU217" s="294"/>
      <c r="AV217" s="294"/>
      <c r="AW217" s="294"/>
      <c r="AX217" s="294"/>
      <c r="AY217" s="294"/>
      <c r="AZ217" s="294"/>
      <c r="BA217" s="294"/>
      <c r="BB217" s="294"/>
      <c r="BC217" s="294"/>
      <c r="BD217" s="163"/>
      <c r="BE217" s="164"/>
      <c r="BF217" s="1"/>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row>
    <row r="218" spans="1:86" ht="12.75" customHeight="1" x14ac:dyDescent="0.2">
      <c r="A218" s="1"/>
      <c r="B218" s="311" t="str">
        <f>IF(Szerepkor="Kezes","","   Amennyiben igen, a hozzátartozói kapcsolat betűjele:")</f>
        <v xml:space="preserve">   Amennyiben igen, a hozzátartozói kapcsolat betűjele:</v>
      </c>
      <c r="C218" s="305"/>
      <c r="D218" s="305"/>
      <c r="E218" s="305"/>
      <c r="F218" s="305"/>
      <c r="G218" s="305"/>
      <c r="H218" s="305"/>
      <c r="I218" s="305"/>
      <c r="J218" s="305"/>
      <c r="K218" s="305"/>
      <c r="L218" s="305"/>
      <c r="M218" s="305"/>
      <c r="N218" s="305"/>
      <c r="O218" s="305"/>
      <c r="P218" s="305"/>
      <c r="Q218" s="305"/>
      <c r="R218" s="305"/>
      <c r="S218" s="305"/>
      <c r="T218" s="305"/>
      <c r="U218" s="305"/>
      <c r="V218" s="305"/>
      <c r="W218" s="305"/>
      <c r="X218" s="305"/>
      <c r="Y218" s="305"/>
      <c r="Z218" s="305"/>
      <c r="AA218" s="305"/>
      <c r="AB218" s="312"/>
      <c r="AC218" s="313"/>
      <c r="AD218" s="313"/>
      <c r="AE218" s="313"/>
      <c r="AF218" s="313"/>
      <c r="AG218" s="313"/>
      <c r="AH218" s="313"/>
      <c r="AI218" s="313"/>
      <c r="AJ218" s="313"/>
      <c r="AK218" s="313"/>
      <c r="AL218" s="313"/>
      <c r="AM218" s="313"/>
      <c r="AN218" s="313"/>
      <c r="AO218" s="313"/>
      <c r="AP218" s="313"/>
      <c r="AQ218" s="313"/>
      <c r="AR218" s="313"/>
      <c r="AS218" s="313"/>
      <c r="AT218" s="313"/>
      <c r="AU218" s="313"/>
      <c r="AV218" s="313"/>
      <c r="AW218" s="313"/>
      <c r="AX218" s="313"/>
      <c r="AY218" s="313"/>
      <c r="AZ218" s="313"/>
      <c r="BA218" s="313"/>
      <c r="BB218" s="313"/>
      <c r="BC218" s="313"/>
      <c r="BD218" s="314"/>
      <c r="BE218" s="134"/>
      <c r="BF218" s="1"/>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row>
    <row r="219" spans="1:86" ht="12.75" customHeight="1" x14ac:dyDescent="0.2">
      <c r="A219" s="1"/>
      <c r="B219" s="300" t="str">
        <f>IF(Szerepkor="Kezes","","A kiemelt közszereplő családi és utóneve:")</f>
        <v>A kiemelt közszereplő családi és utóneve:</v>
      </c>
      <c r="C219" s="301"/>
      <c r="D219" s="301"/>
      <c r="E219" s="301"/>
      <c r="F219" s="301"/>
      <c r="G219" s="301"/>
      <c r="H219" s="301"/>
      <c r="I219" s="301"/>
      <c r="J219" s="301"/>
      <c r="K219" s="301"/>
      <c r="L219" s="301"/>
      <c r="M219" s="301"/>
      <c r="N219" s="301"/>
      <c r="O219" s="301"/>
      <c r="P219" s="301"/>
      <c r="Q219" s="301"/>
      <c r="R219" s="301"/>
      <c r="S219" s="301"/>
      <c r="T219" s="301"/>
      <c r="U219" s="301"/>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1" t="str">
        <f>IF(Szerepkor="Kezes","","Születési ideje:")</f>
        <v>Születési ideje:</v>
      </c>
      <c r="AR219" s="301"/>
      <c r="AS219" s="301"/>
      <c r="AT219" s="301"/>
      <c r="AU219" s="301"/>
      <c r="AV219" s="301"/>
      <c r="AW219" s="301"/>
      <c r="AX219" s="301"/>
      <c r="AY219" s="303"/>
      <c r="AZ219" s="303"/>
      <c r="BA219" s="303"/>
      <c r="BB219" s="303"/>
      <c r="BC219" s="303"/>
      <c r="BD219" s="303"/>
      <c r="BE219" s="304"/>
      <c r="BF219" s="1"/>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row>
    <row r="220" spans="1:86" ht="12.75" customHeight="1" x14ac:dyDescent="0.2">
      <c r="A220" s="1"/>
      <c r="B220" s="168" t="str">
        <f>IF(Szerepkor="Kezes","","Fontos közfeladatot ellátó kiemelt közszereplővel közeli kapcsolatban álló személynek minősül? Kérjük jelölje!")</f>
        <v>Fontos közfeladatot ellátó kiemelt közszereplővel közeli kapcsolatban álló személynek minősül? Kérjük jelölje!</v>
      </c>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6"/>
      <c r="AK220" s="166"/>
      <c r="AL220" s="166"/>
      <c r="AM220" s="166"/>
      <c r="AN220" s="166"/>
      <c r="AO220" s="166"/>
      <c r="AP220" s="166"/>
      <c r="AQ220" s="166"/>
      <c r="AR220" s="166"/>
      <c r="AS220" s="166"/>
      <c r="AT220" s="166"/>
      <c r="AU220" s="166"/>
      <c r="AV220" s="327" t="str">
        <f>IF(Szerepkor="Kezes","","igen  /  nem")</f>
        <v>igen  /  nem</v>
      </c>
      <c r="AW220" s="327"/>
      <c r="AX220" s="327"/>
      <c r="AY220" s="327"/>
      <c r="AZ220" s="327"/>
      <c r="BA220" s="327"/>
      <c r="BB220" s="327"/>
      <c r="BC220" s="327"/>
      <c r="BD220" s="162"/>
      <c r="BE220" s="169"/>
      <c r="BF220" s="1"/>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1:86" ht="27" customHeight="1" x14ac:dyDescent="0.2">
      <c r="A221" s="1"/>
      <c r="B221" s="334" t="str">
        <f>IF(Szerepkor="Kezes","","   Amennyiben igen, 
   a hozzátartozói kapcsolat betűjele:")</f>
        <v xml:space="preserve">   Amennyiben igen, 
   a hozzátartozói kapcsolat betűjele:</v>
      </c>
      <c r="C221" s="335"/>
      <c r="D221" s="335"/>
      <c r="E221" s="335"/>
      <c r="F221" s="335"/>
      <c r="G221" s="335"/>
      <c r="H221" s="335"/>
      <c r="I221" s="335"/>
      <c r="J221" s="335"/>
      <c r="K221" s="335"/>
      <c r="L221" s="335"/>
      <c r="M221" s="335"/>
      <c r="N221" s="335"/>
      <c r="O221" s="335"/>
      <c r="P221" s="335"/>
      <c r="Q221" s="335"/>
      <c r="R221" s="335"/>
      <c r="T221" s="286"/>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8"/>
      <c r="BE221" s="134"/>
      <c r="BF221" s="1"/>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1:86" ht="12.75" customHeight="1" x14ac:dyDescent="0.2">
      <c r="A222" s="1"/>
      <c r="B222" s="300" t="str">
        <f>IF(Szerepkor="Kezes","","A kiemelt közszereplő családi és utóneve:")</f>
        <v>A kiemelt közszereplő családi és utóneve:</v>
      </c>
      <c r="C222" s="301"/>
      <c r="D222" s="301"/>
      <c r="E222" s="301"/>
      <c r="F222" s="301"/>
      <c r="G222" s="301"/>
      <c r="H222" s="301"/>
      <c r="I222" s="301"/>
      <c r="J222" s="301"/>
      <c r="K222" s="301"/>
      <c r="L222" s="301"/>
      <c r="M222" s="301"/>
      <c r="N222" s="301"/>
      <c r="O222" s="301"/>
      <c r="P222" s="301"/>
      <c r="Q222" s="301"/>
      <c r="R222" s="301"/>
      <c r="S222" s="301"/>
      <c r="T222" s="301"/>
      <c r="U222" s="301"/>
      <c r="V222" s="302"/>
      <c r="W222" s="302"/>
      <c r="X222" s="302"/>
      <c r="Y222" s="302"/>
      <c r="Z222" s="302"/>
      <c r="AA222" s="302"/>
      <c r="AB222" s="302"/>
      <c r="AC222" s="302"/>
      <c r="AD222" s="302"/>
      <c r="AE222" s="302"/>
      <c r="AF222" s="302"/>
      <c r="AG222" s="302"/>
      <c r="AH222" s="302"/>
      <c r="AI222" s="302"/>
      <c r="AJ222" s="302"/>
      <c r="AK222" s="302"/>
      <c r="AL222" s="302"/>
      <c r="AM222" s="302"/>
      <c r="AN222" s="302"/>
      <c r="AO222" s="302"/>
      <c r="AP222" s="302"/>
      <c r="AQ222" s="301" t="str">
        <f>IF(Szerepkor="Kezes","","Születési ideje:")</f>
        <v>Születési ideje:</v>
      </c>
      <c r="AR222" s="301"/>
      <c r="AS222" s="301"/>
      <c r="AT222" s="301"/>
      <c r="AU222" s="301"/>
      <c r="AV222" s="301"/>
      <c r="AW222" s="301"/>
      <c r="AX222" s="301"/>
      <c r="AY222" s="303"/>
      <c r="AZ222" s="303"/>
      <c r="BA222" s="303"/>
      <c r="BB222" s="303"/>
      <c r="BC222" s="303"/>
      <c r="BD222" s="303"/>
      <c r="BE222" s="304"/>
      <c r="BF222" s="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1:86" ht="25.5" customHeight="1" x14ac:dyDescent="0.2">
      <c r="A223" s="1"/>
      <c r="B223" s="339"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0"/>
      <c r="AR223" s="340"/>
      <c r="AS223" s="340"/>
      <c r="AT223" s="340"/>
      <c r="AU223" s="340"/>
      <c r="AV223" s="340"/>
      <c r="AW223" s="340"/>
      <c r="AX223" s="340"/>
      <c r="AY223" s="340"/>
      <c r="AZ223" s="340"/>
      <c r="BA223" s="340"/>
      <c r="BB223" s="340"/>
      <c r="BC223" s="340"/>
      <c r="BD223" s="340"/>
      <c r="BE223" s="341"/>
      <c r="BF223" s="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1:86" ht="12.75" customHeight="1" x14ac:dyDescent="0.2">
      <c r="A224" s="1"/>
      <c r="B224" s="122"/>
      <c r="C224" s="121"/>
      <c r="D224" s="121"/>
      <c r="E224" s="342" t="str">
        <f>IF(Szerepkor="Kezes","","1)     közvetlen tulajdoni hányaddal, szavazati joggal rendelkező")</f>
        <v>1)     közvetlen tulajdoni hányaddal, szavazati joggal rendelkező</v>
      </c>
      <c r="F224" s="342"/>
      <c r="G224" s="342"/>
      <c r="H224" s="342"/>
      <c r="I224" s="342"/>
      <c r="J224" s="342"/>
      <c r="K224" s="342"/>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121"/>
      <c r="AI224" s="305" t="str">
        <f>IF(Szerepkor="Kezes","","Mértéke:")</f>
        <v>Mértéke:</v>
      </c>
      <c r="AJ224" s="305"/>
      <c r="AK224" s="305"/>
      <c r="AL224" s="305"/>
      <c r="AM224" s="306"/>
      <c r="AN224" s="331"/>
      <c r="AO224" s="332"/>
      <c r="AP224" s="333"/>
      <c r="AQ224" s="121" t="str">
        <f>IF(Szerepkor="Kezes","","%")</f>
        <v>%</v>
      </c>
      <c r="AS224" s="368" t="str">
        <f>IF(Szerepkor="Kezes","","Az 1) és 2) együtt is jelölendő, ha a mérték együttesen eléri a 25 %-ot. ")</f>
        <v xml:space="preserve">Az 1) és 2) együtt is jelölendő, ha a mérték együttesen eléri a 25 %-ot. </v>
      </c>
      <c r="AT224" s="368"/>
      <c r="AU224" s="368"/>
      <c r="AV224" s="368"/>
      <c r="AW224" s="368"/>
      <c r="AX224" s="368"/>
      <c r="AY224" s="368"/>
      <c r="AZ224" s="368"/>
      <c r="BA224" s="368"/>
      <c r="BB224" s="368"/>
      <c r="BC224" s="368"/>
      <c r="BD224" s="368"/>
      <c r="BE224" s="369"/>
      <c r="BF224" s="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1:86" ht="12.75" customHeight="1" x14ac:dyDescent="0.2">
      <c r="A225" s="1"/>
      <c r="B225" s="122"/>
      <c r="C225" s="141"/>
      <c r="D225" s="141"/>
      <c r="E225" s="343" t="str">
        <f>IF(Szerepkor="Kezes","","2)     közvetett tulajdoni hányaddal, szavazati joggal rendelkező   ")</f>
        <v xml:space="preserve">2)     közvetett tulajdoni hányaddal, szavazati joggal rendelkező   </v>
      </c>
      <c r="F225" s="343"/>
      <c r="G225" s="343"/>
      <c r="H225" s="343"/>
      <c r="I225" s="343"/>
      <c r="J225" s="343"/>
      <c r="K225" s="343"/>
      <c r="L225" s="343"/>
      <c r="M225" s="343"/>
      <c r="N225" s="343"/>
      <c r="O225" s="343"/>
      <c r="P225" s="343"/>
      <c r="Q225" s="343"/>
      <c r="R225" s="343"/>
      <c r="S225" s="343"/>
      <c r="T225" s="343"/>
      <c r="U225" s="343"/>
      <c r="V225" s="343"/>
      <c r="W225" s="343"/>
      <c r="X225" s="343"/>
      <c r="Y225" s="343"/>
      <c r="Z225" s="343"/>
      <c r="AA225" s="343"/>
      <c r="AB225" s="343"/>
      <c r="AC225" s="343"/>
      <c r="AD225" s="343"/>
      <c r="AE225" s="343"/>
      <c r="AF225" s="343"/>
      <c r="AG225" s="343"/>
      <c r="AH225" s="142"/>
      <c r="AI225" s="305" t="str">
        <f>IF(Szerepkor="Kezes","","Mértéke:")</f>
        <v>Mértéke:</v>
      </c>
      <c r="AJ225" s="305"/>
      <c r="AK225" s="305"/>
      <c r="AL225" s="305"/>
      <c r="AM225" s="306"/>
      <c r="AN225" s="331"/>
      <c r="AO225" s="332"/>
      <c r="AP225" s="333"/>
      <c r="AQ225" s="121" t="str">
        <f>IF(Szerepkor="Kezes","","%")</f>
        <v>%</v>
      </c>
      <c r="AS225" s="368"/>
      <c r="AT225" s="368"/>
      <c r="AU225" s="368"/>
      <c r="AV225" s="368"/>
      <c r="AW225" s="368"/>
      <c r="AX225" s="368"/>
      <c r="AY225" s="368"/>
      <c r="AZ225" s="368"/>
      <c r="BA225" s="368"/>
      <c r="BB225" s="368"/>
      <c r="BC225" s="368"/>
      <c r="BD225" s="368"/>
      <c r="BE225" s="369"/>
      <c r="BF225" s="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1:86" ht="12.75" customHeight="1" x14ac:dyDescent="0.2">
      <c r="A226" s="1"/>
      <c r="B226" s="122"/>
      <c r="C226" s="141"/>
      <c r="D226" s="141"/>
      <c r="E226" s="343" t="str">
        <f>IF(Szerepkor="Kezes","","3)    egyéb módon tényleges irányítást vagy ellenőrzést gyakorló")</f>
        <v>3)    egyéb módon tényleges irányítást vagy ellenőrzést gyakorló</v>
      </c>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142"/>
      <c r="AI226" s="143"/>
      <c r="AJ226" s="143"/>
      <c r="AK226" s="143"/>
      <c r="AL226" s="143"/>
      <c r="AM226" s="143"/>
      <c r="AN226" s="143"/>
      <c r="AO226" s="143"/>
      <c r="AP226" s="143"/>
      <c r="AQ226" s="121"/>
      <c r="AR226" s="111"/>
      <c r="AS226" s="136"/>
      <c r="AT226" s="136"/>
      <c r="AU226" s="136"/>
      <c r="AV226" s="136"/>
      <c r="AW226" s="136"/>
      <c r="AX226" s="136"/>
      <c r="AY226" s="136"/>
      <c r="AZ226" s="136"/>
      <c r="BA226" s="136"/>
      <c r="BB226" s="136"/>
      <c r="BC226" s="136"/>
      <c r="BD226" s="136"/>
      <c r="BE226" s="137"/>
      <c r="BF226" s="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1:86" ht="12.75" customHeight="1" x14ac:dyDescent="0.2">
      <c r="A227" s="1"/>
      <c r="B227" s="122"/>
      <c r="C227" s="141"/>
      <c r="D227" s="141"/>
      <c r="E227" s="142" t="str">
        <f>IF(Szerepkor="Kezes","","4)     alapítvány működésével, bizalmi vagyonkezeléssel érintett személy (kedvezményezett, vagyonrendelő, vagyonkezelő)")</f>
        <v>4)     alapítvány működésével, bizalmi vagyonkezeléssel érintett személy (kedvezményezett, vagyonrendelő, vagyonkezelő)</v>
      </c>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3"/>
      <c r="AJ227" s="143"/>
      <c r="AK227" s="143"/>
      <c r="AL227" s="143"/>
      <c r="AM227" s="143"/>
      <c r="AN227" s="143"/>
      <c r="AO227" s="143"/>
      <c r="AP227" s="143"/>
      <c r="AQ227" s="121"/>
      <c r="AR227" s="111"/>
      <c r="AS227" s="136"/>
      <c r="AT227" s="136"/>
      <c r="AU227" s="136"/>
      <c r="AV227" s="136"/>
      <c r="AW227" s="136"/>
      <c r="AX227" s="136"/>
      <c r="AY227" s="136"/>
      <c r="AZ227" s="136"/>
      <c r="BA227" s="136"/>
      <c r="BB227" s="136"/>
      <c r="BC227" s="136"/>
      <c r="BD227" s="136"/>
      <c r="BE227" s="137"/>
      <c r="BF227" s="1"/>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1:86" ht="12.75" customHeight="1" thickBot="1" x14ac:dyDescent="0.25">
      <c r="A228" s="1"/>
      <c r="B228" s="123"/>
      <c r="C228" s="124"/>
      <c r="D228" s="124"/>
      <c r="E228" s="499" t="str">
        <f>IF(Szerepkor="Kezes","","5)     vezető tisztségviselő")</f>
        <v>5)     vezető tisztségviselő</v>
      </c>
      <c r="F228" s="499"/>
      <c r="G228" s="499"/>
      <c r="H228" s="499"/>
      <c r="I228" s="499"/>
      <c r="J228" s="499"/>
      <c r="K228" s="499"/>
      <c r="L228" s="499"/>
      <c r="M228" s="499"/>
      <c r="N228" s="499"/>
      <c r="O228" s="499"/>
      <c r="P228" s="499"/>
      <c r="Q228" s="499"/>
      <c r="R228" s="499"/>
      <c r="S228" s="499"/>
      <c r="T228" s="499"/>
      <c r="U228" s="499"/>
      <c r="V228" s="499"/>
      <c r="W228" s="499"/>
      <c r="X228" s="499"/>
      <c r="Y228" s="499"/>
      <c r="Z228" s="499"/>
      <c r="AA228" s="499"/>
      <c r="AB228" s="499"/>
      <c r="AC228" s="499"/>
      <c r="AD228" s="499"/>
      <c r="AE228" s="499"/>
      <c r="AF228" s="499"/>
      <c r="AG228" s="499"/>
      <c r="AH228" s="125"/>
      <c r="AI228" s="140"/>
      <c r="AJ228" s="140"/>
      <c r="AK228" s="140"/>
      <c r="AL228" s="140"/>
      <c r="AM228" s="140"/>
      <c r="AN228" s="140"/>
      <c r="AO228" s="140"/>
      <c r="AP228" s="140"/>
      <c r="AQ228" s="140"/>
      <c r="AR228" s="160"/>
      <c r="AS228" s="138"/>
      <c r="AT228" s="138"/>
      <c r="AU228" s="138"/>
      <c r="AV228" s="138"/>
      <c r="AW228" s="138"/>
      <c r="AX228" s="138"/>
      <c r="AY228" s="138"/>
      <c r="AZ228" s="138"/>
      <c r="BA228" s="138"/>
      <c r="BB228" s="138"/>
      <c r="BC228" s="138"/>
      <c r="BD228" s="138"/>
      <c r="BE228" s="139"/>
      <c r="BF228" s="1"/>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1:86" ht="12.75" customHeight="1" x14ac:dyDescent="0.2">
      <c r="A229" s="1"/>
      <c r="B229" s="183" t="str">
        <f>IF(Szerepkor="Kezes","","3.) Családi- és utónév:")</f>
        <v>3.) Családi- és utónév:</v>
      </c>
      <c r="C229" s="184"/>
      <c r="D229" s="184"/>
      <c r="E229" s="184"/>
      <c r="F229" s="184"/>
      <c r="G229" s="184"/>
      <c r="H229" s="184"/>
      <c r="I229" s="50"/>
      <c r="J229" s="185"/>
      <c r="K229" s="50"/>
      <c r="L229" s="279"/>
      <c r="M229" s="279"/>
      <c r="N229" s="279"/>
      <c r="O229" s="279"/>
      <c r="P229" s="279"/>
      <c r="Q229" s="279"/>
      <c r="R229" s="279"/>
      <c r="S229" s="279"/>
      <c r="T229" s="279"/>
      <c r="U229" s="279"/>
      <c r="V229" s="279"/>
      <c r="W229" s="279"/>
      <c r="X229" s="279"/>
      <c r="Y229" s="279"/>
      <c r="Z229" s="279"/>
      <c r="AA229" s="279"/>
      <c r="AB229" s="279"/>
      <c r="AC229" s="186" t="str">
        <f>IF(Szerepkor="Kezes","","Születési családi és utónév")</f>
        <v>Születési családi és utónév</v>
      </c>
      <c r="AD229" s="50"/>
      <c r="AE229" s="50"/>
      <c r="AF229" s="50"/>
      <c r="AG229" s="50"/>
      <c r="AH229" s="50"/>
      <c r="AI229" s="50"/>
      <c r="AJ229" s="50"/>
      <c r="AK229" s="50"/>
      <c r="AL229" s="50"/>
      <c r="AM229" s="50"/>
      <c r="AN229" s="50"/>
      <c r="AO229" s="279"/>
      <c r="AP229" s="279"/>
      <c r="AQ229" s="279"/>
      <c r="AR229" s="279"/>
      <c r="AS229" s="279"/>
      <c r="AT229" s="279"/>
      <c r="AU229" s="279"/>
      <c r="AV229" s="279"/>
      <c r="AW229" s="279"/>
      <c r="AX229" s="279"/>
      <c r="AY229" s="279"/>
      <c r="AZ229" s="279"/>
      <c r="BA229" s="279"/>
      <c r="BB229" s="279"/>
      <c r="BC229" s="279"/>
      <c r="BD229" s="279"/>
      <c r="BE229" s="315"/>
      <c r="BF229" s="1"/>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1:86" ht="12.75" customHeight="1" x14ac:dyDescent="0.2">
      <c r="A230" s="1"/>
      <c r="B230" s="187" t="str">
        <f>IF(Szerepkor="Kezes","","Születési hely és idő:")</f>
        <v>Születési hely és idő:</v>
      </c>
      <c r="C230" s="188"/>
      <c r="D230" s="188"/>
      <c r="E230" s="188"/>
      <c r="F230" s="188"/>
      <c r="G230" s="188"/>
      <c r="H230" s="188"/>
      <c r="I230" s="28"/>
      <c r="J230" s="28"/>
      <c r="K230" s="28"/>
      <c r="L230" s="316"/>
      <c r="M230" s="316"/>
      <c r="N230" s="316"/>
      <c r="O230" s="316"/>
      <c r="P230" s="316"/>
      <c r="Q230" s="316"/>
      <c r="R230" s="316"/>
      <c r="S230" s="316"/>
      <c r="T230" s="316"/>
      <c r="U230" s="316"/>
      <c r="V230" s="316"/>
      <c r="W230" s="316"/>
      <c r="X230" s="316"/>
      <c r="Y230" s="316"/>
      <c r="Z230" s="316"/>
      <c r="AA230" s="316"/>
      <c r="AB230" s="316"/>
      <c r="AC230" s="277"/>
      <c r="AD230" s="277"/>
      <c r="AE230" s="277"/>
      <c r="AF230" s="277"/>
      <c r="AG230" s="277"/>
      <c r="AH230" s="277"/>
      <c r="AI230" s="277"/>
      <c r="AJ230" s="277"/>
      <c r="AK230" s="317" t="str">
        <f>IF(Szerepkor="Kezes","","Állampolgárság:")</f>
        <v>Állampolgárság:</v>
      </c>
      <c r="AL230" s="317"/>
      <c r="AM230" s="317"/>
      <c r="AN230" s="317"/>
      <c r="AO230" s="317"/>
      <c r="AP230" s="317"/>
      <c r="AQ230" s="317"/>
      <c r="AR230" s="317"/>
      <c r="AS230" s="277"/>
      <c r="AT230" s="277"/>
      <c r="AU230" s="277"/>
      <c r="AV230" s="277"/>
      <c r="AW230" s="277"/>
      <c r="AX230" s="277"/>
      <c r="AY230" s="277"/>
      <c r="AZ230" s="277"/>
      <c r="BA230" s="277"/>
      <c r="BB230" s="277"/>
      <c r="BC230" s="277"/>
      <c r="BD230" s="277"/>
      <c r="BE230" s="278"/>
      <c r="BF230" s="1"/>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1:86" ht="12.75" customHeight="1" x14ac:dyDescent="0.2">
      <c r="A231" s="1"/>
      <c r="B231" s="187" t="str">
        <f>IF(Szerepkor="Kezes","","Lakcím (lakcím hiányában tartózkodási hely):")</f>
        <v>Lakcím (lakcím hiányában tartózkodási hely):</v>
      </c>
      <c r="C231" s="188"/>
      <c r="D231" s="188"/>
      <c r="E231" s="188"/>
      <c r="F231" s="188"/>
      <c r="G231" s="188"/>
      <c r="H231" s="188"/>
      <c r="I231" s="28"/>
      <c r="J231" s="28"/>
      <c r="K231" s="28"/>
      <c r="L231" s="28"/>
      <c r="M231" s="28"/>
      <c r="N231" s="28"/>
      <c r="O231" s="28"/>
      <c r="P231" s="28"/>
      <c r="Q231" s="28"/>
      <c r="R231" s="28"/>
      <c r="S231" s="28"/>
      <c r="T231" s="28"/>
      <c r="U231" s="28"/>
      <c r="V231" s="277"/>
      <c r="W231" s="277"/>
      <c r="X231" s="277"/>
      <c r="Y231" s="277"/>
      <c r="Z231" s="277"/>
      <c r="AA231" s="277"/>
      <c r="AB231" s="277"/>
      <c r="AC231" s="277"/>
      <c r="AD231" s="277"/>
      <c r="AE231" s="277"/>
      <c r="AF231" s="277"/>
      <c r="AG231" s="277"/>
      <c r="AH231" s="277"/>
      <c r="AI231" s="277"/>
      <c r="AJ231" s="277"/>
      <c r="AK231" s="277"/>
      <c r="AL231" s="277"/>
      <c r="AM231" s="277"/>
      <c r="AN231" s="277"/>
      <c r="AO231" s="277"/>
      <c r="AP231" s="277"/>
      <c r="AQ231" s="277"/>
      <c r="AR231" s="277"/>
      <c r="AS231" s="277"/>
      <c r="AT231" s="277"/>
      <c r="AU231" s="277"/>
      <c r="AV231" s="277"/>
      <c r="AW231" s="277"/>
      <c r="AX231" s="277"/>
      <c r="AY231" s="277"/>
      <c r="AZ231" s="277"/>
      <c r="BA231" s="277"/>
      <c r="BB231" s="277"/>
      <c r="BC231" s="277"/>
      <c r="BD231" s="277"/>
      <c r="BE231" s="278"/>
      <c r="BF231" s="1"/>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1:86" ht="12.75" customHeight="1" x14ac:dyDescent="0.2">
      <c r="A232" s="1"/>
      <c r="B232" s="144" t="str">
        <f>IF(Szerepkor="Kezes","","Fontos közfeladatot ellátó kiemelt közszereplőnek minősül? (Kérjük jelölje!)")</f>
        <v>Fontos közfeladatot ellátó kiemelt közszereplőnek minősül? (Kérjük jelölje!)</v>
      </c>
      <c r="C232" s="145"/>
      <c r="D232" s="145"/>
      <c r="E232" s="145"/>
      <c r="F232" s="145"/>
      <c r="G232" s="145"/>
      <c r="H232" s="145"/>
      <c r="I232" s="145"/>
      <c r="J232" s="145"/>
      <c r="K232" s="145"/>
      <c r="L232" s="145"/>
      <c r="M232" s="146"/>
      <c r="N232" s="146"/>
      <c r="O232" s="146"/>
      <c r="P232" s="146"/>
      <c r="Q232" s="146"/>
      <c r="R232" s="146"/>
      <c r="S232" s="146"/>
      <c r="T232" s="146"/>
      <c r="U232" s="145"/>
      <c r="V232" s="145"/>
      <c r="W232" s="146"/>
      <c r="X232" s="147"/>
      <c r="Y232" s="146"/>
      <c r="Z232" s="146"/>
      <c r="AA232" s="147"/>
      <c r="AB232" s="147"/>
      <c r="AC232" s="147"/>
      <c r="AD232" s="147"/>
      <c r="AE232" s="147"/>
      <c r="AF232" s="146"/>
      <c r="AG232" s="146"/>
      <c r="AH232" s="148"/>
      <c r="AI232" s="148"/>
      <c r="AJ232" s="146"/>
      <c r="AK232" s="146"/>
      <c r="AL232" s="149"/>
      <c r="AM232" s="149"/>
      <c r="AN232" s="149"/>
      <c r="AO232" s="149"/>
      <c r="AP232" s="149"/>
      <c r="AQ232" s="293" t="str">
        <f>IF(Szerepkor="Kezes","","igen   /   nem")</f>
        <v>igen   /   nem</v>
      </c>
      <c r="AR232" s="293"/>
      <c r="AS232" s="293"/>
      <c r="AT232" s="293"/>
      <c r="AU232" s="293"/>
      <c r="AV232" s="293"/>
      <c r="AW232" s="293"/>
      <c r="AX232" s="293"/>
      <c r="AY232" s="293"/>
      <c r="AZ232" s="293"/>
      <c r="BA232" s="293"/>
      <c r="BB232" s="293"/>
      <c r="BC232" s="293"/>
      <c r="BD232" s="150"/>
      <c r="BE232" s="151"/>
      <c r="BF232" s="1"/>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1:86" ht="12.75" customHeight="1" x14ac:dyDescent="0.2">
      <c r="A233" s="1"/>
      <c r="B233" s="289" t="str">
        <f>IF(Szerepkor="Kezes","","Amennyiben igen, a fontos közfeladat típusának betűjele:")</f>
        <v>Amennyiben igen, a fontos közfeladat típusának betűjele:</v>
      </c>
      <c r="C233" s="290"/>
      <c r="D233" s="290"/>
      <c r="E233" s="290"/>
      <c r="F233" s="290"/>
      <c r="G233" s="290"/>
      <c r="H233" s="290"/>
      <c r="I233" s="290"/>
      <c r="J233" s="290"/>
      <c r="K233" s="290"/>
      <c r="L233" s="290"/>
      <c r="M233" s="290"/>
      <c r="N233" s="290"/>
      <c r="O233" s="290"/>
      <c r="P233" s="290"/>
      <c r="Q233" s="290"/>
      <c r="R233" s="290"/>
      <c r="S233" s="290"/>
      <c r="T233" s="290"/>
      <c r="U233" s="290"/>
      <c r="V233" s="290"/>
      <c r="W233" s="290"/>
      <c r="X233" s="290"/>
      <c r="Y233" s="290"/>
      <c r="Z233" s="290"/>
      <c r="AA233" s="290"/>
      <c r="AB233" s="290"/>
      <c r="AC233" s="290"/>
      <c r="AD233" s="290"/>
      <c r="AE233" s="290"/>
      <c r="AF233" s="290"/>
      <c r="AG233" s="290"/>
      <c r="AH233" s="291"/>
      <c r="AI233" s="292"/>
      <c r="AJ233" s="119"/>
      <c r="AK233" s="310" t="str">
        <f>IF(Szerepkor="Kezes","","A betűjelek magyarázatához kattintson ide!")</f>
        <v>A betűjelek magyarázatához kattintson ide!</v>
      </c>
      <c r="AL233" s="310"/>
      <c r="AM233" s="310"/>
      <c r="AN233" s="310"/>
      <c r="AO233" s="310"/>
      <c r="AP233" s="310"/>
      <c r="AQ233" s="310"/>
      <c r="AR233" s="310"/>
      <c r="AS233" s="310"/>
      <c r="AT233" s="310"/>
      <c r="AU233" s="310"/>
      <c r="AV233" s="310"/>
      <c r="AW233" s="310"/>
      <c r="AX233" s="310"/>
      <c r="AY233" s="310"/>
      <c r="AZ233" s="310"/>
      <c r="BA233" s="310"/>
      <c r="BB233" s="310"/>
      <c r="BC233" s="310"/>
      <c r="BD233" s="310"/>
      <c r="BE233" s="120"/>
      <c r="BF233" s="1"/>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1:86" ht="12.75" customHeight="1" x14ac:dyDescent="0.2">
      <c r="A234" s="1"/>
      <c r="B234" s="167" t="str">
        <f>IF(Szerepkor="Kezes","","Fontos közfeladatot ellátó kiemelt közszereplő közeli hozzátartozójának minősül? Kérjük jelölje!")</f>
        <v>Fontos közfeladatot ellátó kiemelt közszereplő közeli hozzátartozójának minősül? Kérjük jelölje!</v>
      </c>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2"/>
      <c r="AK234" s="162"/>
      <c r="AL234" s="162"/>
      <c r="AM234" s="162"/>
      <c r="AN234" s="162"/>
      <c r="AO234" s="162"/>
      <c r="AP234" s="162"/>
      <c r="AQ234" s="294" t="str">
        <f>IF(Szerepkor="Kezes","","igen  /  nem")</f>
        <v>igen  /  nem</v>
      </c>
      <c r="AR234" s="294"/>
      <c r="AS234" s="294"/>
      <c r="AT234" s="294"/>
      <c r="AU234" s="294"/>
      <c r="AV234" s="294"/>
      <c r="AW234" s="294"/>
      <c r="AX234" s="294"/>
      <c r="AY234" s="294"/>
      <c r="AZ234" s="294"/>
      <c r="BA234" s="294"/>
      <c r="BB234" s="294"/>
      <c r="BC234" s="294"/>
      <c r="BD234" s="163"/>
      <c r="BE234" s="164"/>
      <c r="BF234" s="1"/>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1:86" ht="12.75" customHeight="1" x14ac:dyDescent="0.2">
      <c r="A235" s="1"/>
      <c r="B235" s="311" t="str">
        <f>IF(Szerepkor="Kezes","","   Amennyiben igen, a hozzátartozói kapcsolat betűjele:")</f>
        <v xml:space="preserve">   Amennyiben igen, a hozzátartozói kapcsolat betűjele:</v>
      </c>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12"/>
      <c r="AC235" s="313"/>
      <c r="AD235" s="313"/>
      <c r="AE235" s="313"/>
      <c r="AF235" s="313"/>
      <c r="AG235" s="313"/>
      <c r="AH235" s="313"/>
      <c r="AI235" s="313"/>
      <c r="AJ235" s="313"/>
      <c r="AK235" s="313"/>
      <c r="AL235" s="313"/>
      <c r="AM235" s="313"/>
      <c r="AN235" s="313"/>
      <c r="AO235" s="313"/>
      <c r="AP235" s="313"/>
      <c r="AQ235" s="313"/>
      <c r="AR235" s="313"/>
      <c r="AS235" s="313"/>
      <c r="AT235" s="313"/>
      <c r="AU235" s="313"/>
      <c r="AV235" s="313"/>
      <c r="AW235" s="313"/>
      <c r="AX235" s="313"/>
      <c r="AY235" s="313"/>
      <c r="AZ235" s="313"/>
      <c r="BA235" s="313"/>
      <c r="BB235" s="313"/>
      <c r="BC235" s="313"/>
      <c r="BD235" s="314"/>
      <c r="BE235" s="134"/>
      <c r="BF235" s="1"/>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1:86" ht="12.75" customHeight="1" x14ac:dyDescent="0.2">
      <c r="A236" s="1"/>
      <c r="B236" s="300" t="str">
        <f>IF(Szerepkor="Kezes","","A kiemelt közszereplő családi és utóneve:")</f>
        <v>A kiemelt közszereplő családi és utóneve:</v>
      </c>
      <c r="C236" s="301"/>
      <c r="D236" s="301"/>
      <c r="E236" s="301"/>
      <c r="F236" s="301"/>
      <c r="G236" s="301"/>
      <c r="H236" s="301"/>
      <c r="I236" s="301"/>
      <c r="J236" s="301"/>
      <c r="K236" s="301"/>
      <c r="L236" s="301"/>
      <c r="M236" s="301"/>
      <c r="N236" s="301"/>
      <c r="O236" s="301"/>
      <c r="P236" s="301"/>
      <c r="Q236" s="301"/>
      <c r="R236" s="301"/>
      <c r="S236" s="301"/>
      <c r="T236" s="301"/>
      <c r="U236" s="301"/>
      <c r="V236" s="302"/>
      <c r="W236" s="302"/>
      <c r="X236" s="302"/>
      <c r="Y236" s="302"/>
      <c r="Z236" s="302"/>
      <c r="AA236" s="302"/>
      <c r="AB236" s="302"/>
      <c r="AC236" s="302"/>
      <c r="AD236" s="302"/>
      <c r="AE236" s="302"/>
      <c r="AF236" s="302"/>
      <c r="AG236" s="302"/>
      <c r="AH236" s="302"/>
      <c r="AI236" s="302"/>
      <c r="AJ236" s="302"/>
      <c r="AK236" s="302"/>
      <c r="AL236" s="302"/>
      <c r="AM236" s="302"/>
      <c r="AN236" s="302"/>
      <c r="AO236" s="302"/>
      <c r="AP236" s="302"/>
      <c r="AQ236" s="301" t="str">
        <f>IF(Szerepkor="Kezes","","Születési ideje:")</f>
        <v>Születési ideje:</v>
      </c>
      <c r="AR236" s="301"/>
      <c r="AS236" s="301"/>
      <c r="AT236" s="301"/>
      <c r="AU236" s="301"/>
      <c r="AV236" s="301"/>
      <c r="AW236" s="301"/>
      <c r="AX236" s="301"/>
      <c r="AY236" s="303"/>
      <c r="AZ236" s="303"/>
      <c r="BA236" s="303"/>
      <c r="BB236" s="303"/>
      <c r="BC236" s="303"/>
      <c r="BD236" s="303"/>
      <c r="BE236" s="304"/>
      <c r="BF236" s="1"/>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1:86" ht="12.75" customHeight="1" x14ac:dyDescent="0.2">
      <c r="A237" s="1"/>
      <c r="B237" s="168" t="str">
        <f>IF(Szerepkor="Kezes","","Fontos közfeladatot ellátó kiemelt közszereplővel közeli kapcsolatban álló személynek minősül? Kérjük jelölje!")</f>
        <v>Fontos közfeladatot ellátó kiemelt közszereplővel közeli kapcsolatban álló személynek minősül? Kérjük jelölje!</v>
      </c>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6"/>
      <c r="AK237" s="166"/>
      <c r="AL237" s="166"/>
      <c r="AM237" s="166"/>
      <c r="AN237" s="166"/>
      <c r="AO237" s="166"/>
      <c r="AP237" s="166"/>
      <c r="AQ237" s="166"/>
      <c r="AR237" s="166"/>
      <c r="AS237" s="166"/>
      <c r="AT237" s="166"/>
      <c r="AU237" s="166"/>
      <c r="AV237" s="327" t="str">
        <f>IF(Szerepkor="Kezes","","igen  /  nem")</f>
        <v>igen  /  nem</v>
      </c>
      <c r="AW237" s="327"/>
      <c r="AX237" s="327"/>
      <c r="AY237" s="327"/>
      <c r="AZ237" s="327"/>
      <c r="BA237" s="327"/>
      <c r="BB237" s="327"/>
      <c r="BC237" s="327"/>
      <c r="BD237" s="162"/>
      <c r="BE237" s="169"/>
      <c r="BF237" s="1"/>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1:86" ht="27" customHeight="1" x14ac:dyDescent="0.2">
      <c r="A238" s="1"/>
      <c r="B238" s="334" t="str">
        <f>IF(Szerepkor="Kezes","","   Amennyiben igen, 
   a hozzátartozói kapcsolat betűjele:")</f>
        <v xml:space="preserve">   Amennyiben igen, 
   a hozzátartozói kapcsolat betűjele:</v>
      </c>
      <c r="C238" s="335"/>
      <c r="D238" s="335"/>
      <c r="E238" s="335"/>
      <c r="F238" s="335"/>
      <c r="G238" s="335"/>
      <c r="H238" s="335"/>
      <c r="I238" s="335"/>
      <c r="J238" s="335"/>
      <c r="K238" s="335"/>
      <c r="L238" s="335"/>
      <c r="M238" s="335"/>
      <c r="N238" s="335"/>
      <c r="O238" s="335"/>
      <c r="P238" s="335"/>
      <c r="Q238" s="335"/>
      <c r="R238" s="335"/>
      <c r="T238" s="286"/>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87"/>
      <c r="AR238" s="287"/>
      <c r="AS238" s="287"/>
      <c r="AT238" s="287"/>
      <c r="AU238" s="287"/>
      <c r="AV238" s="287"/>
      <c r="AW238" s="287"/>
      <c r="AX238" s="287"/>
      <c r="AY238" s="287"/>
      <c r="AZ238" s="287"/>
      <c r="BA238" s="287"/>
      <c r="BB238" s="287"/>
      <c r="BC238" s="287"/>
      <c r="BD238" s="288"/>
      <c r="BE238" s="134"/>
      <c r="BF238" s="1"/>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1:86" ht="12.75" customHeight="1" x14ac:dyDescent="0.2">
      <c r="A239" s="1"/>
      <c r="B239" s="300" t="str">
        <f>IF(Szerepkor="Kezes","","A kiemelt közszereplő családi és utóneve:")</f>
        <v>A kiemelt közszereplő családi és utóneve:</v>
      </c>
      <c r="C239" s="301"/>
      <c r="D239" s="301"/>
      <c r="E239" s="301"/>
      <c r="F239" s="301"/>
      <c r="G239" s="301"/>
      <c r="H239" s="301"/>
      <c r="I239" s="301"/>
      <c r="J239" s="301"/>
      <c r="K239" s="301"/>
      <c r="L239" s="301"/>
      <c r="M239" s="301"/>
      <c r="N239" s="301"/>
      <c r="O239" s="301"/>
      <c r="P239" s="301"/>
      <c r="Q239" s="301"/>
      <c r="R239" s="301"/>
      <c r="S239" s="301"/>
      <c r="T239" s="301"/>
      <c r="U239" s="301"/>
      <c r="V239" s="302"/>
      <c r="W239" s="302"/>
      <c r="X239" s="302"/>
      <c r="Y239" s="302"/>
      <c r="Z239" s="302"/>
      <c r="AA239" s="302"/>
      <c r="AB239" s="302"/>
      <c r="AC239" s="302"/>
      <c r="AD239" s="302"/>
      <c r="AE239" s="302"/>
      <c r="AF239" s="302"/>
      <c r="AG239" s="302"/>
      <c r="AH239" s="302"/>
      <c r="AI239" s="302"/>
      <c r="AJ239" s="302"/>
      <c r="AK239" s="302"/>
      <c r="AL239" s="302"/>
      <c r="AM239" s="302"/>
      <c r="AN239" s="302"/>
      <c r="AO239" s="302"/>
      <c r="AP239" s="302"/>
      <c r="AQ239" s="301" t="str">
        <f>IF(Szerepkor="Kezes","","Születési ideje:")</f>
        <v>Születési ideje:</v>
      </c>
      <c r="AR239" s="301"/>
      <c r="AS239" s="301"/>
      <c r="AT239" s="301"/>
      <c r="AU239" s="301"/>
      <c r="AV239" s="301"/>
      <c r="AW239" s="301"/>
      <c r="AX239" s="301"/>
      <c r="AY239" s="303"/>
      <c r="AZ239" s="303"/>
      <c r="BA239" s="303"/>
      <c r="BB239" s="303"/>
      <c r="BC239" s="303"/>
      <c r="BD239" s="303"/>
      <c r="BE239" s="304"/>
      <c r="BF239" s="1"/>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1:86" ht="25.5" customHeight="1" x14ac:dyDescent="0.2">
      <c r="A240" s="1"/>
      <c r="B240" s="339"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40" s="340"/>
      <c r="D240" s="340"/>
      <c r="E240" s="340"/>
      <c r="F240" s="340"/>
      <c r="G240" s="340"/>
      <c r="H240" s="340"/>
      <c r="I240" s="340"/>
      <c r="J240" s="340"/>
      <c r="K240" s="340"/>
      <c r="L240" s="340"/>
      <c r="M240" s="340"/>
      <c r="N240" s="340"/>
      <c r="O240" s="340"/>
      <c r="P240" s="340"/>
      <c r="Q240" s="340"/>
      <c r="R240" s="340"/>
      <c r="S240" s="340"/>
      <c r="T240" s="340"/>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0"/>
      <c r="AY240" s="340"/>
      <c r="AZ240" s="340"/>
      <c r="BA240" s="340"/>
      <c r="BB240" s="340"/>
      <c r="BC240" s="340"/>
      <c r="BD240" s="340"/>
      <c r="BE240" s="341"/>
      <c r="BF240" s="1"/>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1:86" ht="12.75" customHeight="1" x14ac:dyDescent="0.2">
      <c r="A241" s="1"/>
      <c r="B241" s="122"/>
      <c r="C241" s="121"/>
      <c r="D241" s="121"/>
      <c r="E241" s="342" t="str">
        <f>IF(Szerepkor="Kezes","","1)     közvetlen tulajdoni hányaddal, szavazati joggal rendelkező")</f>
        <v>1)     közvetlen tulajdoni hányaddal, szavazati joggal rendelkező</v>
      </c>
      <c r="F241" s="342"/>
      <c r="G241" s="342"/>
      <c r="H241" s="342"/>
      <c r="I241" s="342"/>
      <c r="J241" s="342"/>
      <c r="K241" s="342"/>
      <c r="L241" s="342"/>
      <c r="M241" s="342"/>
      <c r="N241" s="342"/>
      <c r="O241" s="342"/>
      <c r="P241" s="342"/>
      <c r="Q241" s="342"/>
      <c r="R241" s="342"/>
      <c r="S241" s="342"/>
      <c r="T241" s="342"/>
      <c r="U241" s="342"/>
      <c r="V241" s="342"/>
      <c r="W241" s="342"/>
      <c r="X241" s="342"/>
      <c r="Y241" s="342"/>
      <c r="Z241" s="342"/>
      <c r="AA241" s="342"/>
      <c r="AB241" s="342"/>
      <c r="AC241" s="342"/>
      <c r="AD241" s="342"/>
      <c r="AE241" s="342"/>
      <c r="AF241" s="342"/>
      <c r="AG241" s="342"/>
      <c r="AH241" s="121"/>
      <c r="AI241" s="305" t="str">
        <f>IF(Szerepkor="Kezes","","Mértéke:")</f>
        <v>Mértéke:</v>
      </c>
      <c r="AJ241" s="305"/>
      <c r="AK241" s="305"/>
      <c r="AL241" s="305"/>
      <c r="AM241" s="306"/>
      <c r="AN241" s="331"/>
      <c r="AO241" s="332"/>
      <c r="AP241" s="333"/>
      <c r="AQ241" s="121" t="str">
        <f>IF(Szerepkor="Kezes","","%")</f>
        <v>%</v>
      </c>
      <c r="AS241" s="368" t="str">
        <f>IF(Szerepkor="Kezes","","Az 1) és 2) együtt is jelölendő, ha a mérték együttesen eléri a 25 %-ot. ")</f>
        <v xml:space="preserve">Az 1) és 2) együtt is jelölendő, ha a mérték együttesen eléri a 25 %-ot. </v>
      </c>
      <c r="AT241" s="368"/>
      <c r="AU241" s="368"/>
      <c r="AV241" s="368"/>
      <c r="AW241" s="368"/>
      <c r="AX241" s="368"/>
      <c r="AY241" s="368"/>
      <c r="AZ241" s="368"/>
      <c r="BA241" s="368"/>
      <c r="BB241" s="368"/>
      <c r="BC241" s="368"/>
      <c r="BD241" s="368"/>
      <c r="BE241" s="369"/>
      <c r="BF241" s="1"/>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1:86" ht="12.75" customHeight="1" x14ac:dyDescent="0.2">
      <c r="A242" s="1"/>
      <c r="B242" s="122"/>
      <c r="C242" s="141"/>
      <c r="D242" s="141"/>
      <c r="E242" s="343" t="str">
        <f>IF(Szerepkor="Kezes","","2)     közvetett tulajdoni hányaddal, szavazati joggal rendelkező   ")</f>
        <v xml:space="preserve">2)     közvetett tulajdoni hányaddal, szavazati joggal rendelkező   </v>
      </c>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142"/>
      <c r="AI242" s="305" t="str">
        <f>IF(Szerepkor="Kezes","","Mértéke:")</f>
        <v>Mértéke:</v>
      </c>
      <c r="AJ242" s="305"/>
      <c r="AK242" s="305"/>
      <c r="AL242" s="305"/>
      <c r="AM242" s="306"/>
      <c r="AN242" s="331"/>
      <c r="AO242" s="332"/>
      <c r="AP242" s="333"/>
      <c r="AQ242" s="121" t="str">
        <f>IF(Szerepkor="Kezes","","%")</f>
        <v>%</v>
      </c>
      <c r="AS242" s="368"/>
      <c r="AT242" s="368"/>
      <c r="AU242" s="368"/>
      <c r="AV242" s="368"/>
      <c r="AW242" s="368"/>
      <c r="AX242" s="368"/>
      <c r="AY242" s="368"/>
      <c r="AZ242" s="368"/>
      <c r="BA242" s="368"/>
      <c r="BB242" s="368"/>
      <c r="BC242" s="368"/>
      <c r="BD242" s="368"/>
      <c r="BE242" s="369"/>
      <c r="BF242" s="1"/>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1:86" ht="12.75" customHeight="1" x14ac:dyDescent="0.2">
      <c r="A243" s="1"/>
      <c r="B243" s="122"/>
      <c r="C243" s="141"/>
      <c r="D243" s="141"/>
      <c r="E243" s="343" t="str">
        <f>IF(Szerepkor="Kezes","","3)    egyéb módon tényleges irányítást vagy ellenőrzést gyakorló")</f>
        <v>3)    egyéb módon tényleges irányítást vagy ellenőrzést gyakorló</v>
      </c>
      <c r="F243" s="343"/>
      <c r="G243" s="343"/>
      <c r="H243" s="343"/>
      <c r="I243" s="343"/>
      <c r="J243" s="343"/>
      <c r="K243" s="343"/>
      <c r="L243" s="343"/>
      <c r="M243" s="343"/>
      <c r="N243" s="343"/>
      <c r="O243" s="343"/>
      <c r="P243" s="343"/>
      <c r="Q243" s="343"/>
      <c r="R243" s="343"/>
      <c r="S243" s="343"/>
      <c r="T243" s="343"/>
      <c r="U243" s="343"/>
      <c r="V243" s="343"/>
      <c r="W243" s="343"/>
      <c r="X243" s="343"/>
      <c r="Y243" s="343"/>
      <c r="Z243" s="343"/>
      <c r="AA243" s="343"/>
      <c r="AB243" s="343"/>
      <c r="AC243" s="343"/>
      <c r="AD243" s="343"/>
      <c r="AE243" s="343"/>
      <c r="AF243" s="343"/>
      <c r="AG243" s="343"/>
      <c r="AH243" s="142"/>
      <c r="AI243" s="143"/>
      <c r="AJ243" s="143"/>
      <c r="AK243" s="143"/>
      <c r="AL243" s="143"/>
      <c r="AM243" s="143"/>
      <c r="AN243" s="143"/>
      <c r="AO243" s="143"/>
      <c r="AP243" s="143"/>
      <c r="AQ243" s="121"/>
      <c r="AR243" s="111"/>
      <c r="AS243" s="136"/>
      <c r="AT243" s="136"/>
      <c r="AU243" s="136"/>
      <c r="AV243" s="136"/>
      <c r="AW243" s="136"/>
      <c r="AX243" s="136"/>
      <c r="AY243" s="136"/>
      <c r="AZ243" s="136"/>
      <c r="BA243" s="136"/>
      <c r="BB243" s="136"/>
      <c r="BC243" s="136"/>
      <c r="BD243" s="136"/>
      <c r="BE243" s="137"/>
      <c r="BF243" s="1"/>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1:86" ht="12.75" customHeight="1" x14ac:dyDescent="0.2">
      <c r="A244" s="1"/>
      <c r="B244" s="122"/>
      <c r="C244" s="141"/>
      <c r="D244" s="141"/>
      <c r="E244" s="142" t="str">
        <f>IF(Szerepkor="Kezes","","4)     alapítvány működésével, bizalmi vagyonkezeléssel érintett személy (kedvezményezett, vagyonrendelő, vagyonkezelő)")</f>
        <v>4)     alapítvány működésével, bizalmi vagyonkezeléssel érintett személy (kedvezményezett, vagyonrendelő, vagyonkezelő)</v>
      </c>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3"/>
      <c r="AJ244" s="143"/>
      <c r="AK244" s="143"/>
      <c r="AL244" s="143"/>
      <c r="AM244" s="143"/>
      <c r="AN244" s="143"/>
      <c r="AO244" s="143"/>
      <c r="AP244" s="143"/>
      <c r="AQ244" s="121"/>
      <c r="AR244" s="111"/>
      <c r="AS244" s="136"/>
      <c r="AT244" s="136"/>
      <c r="AU244" s="136"/>
      <c r="AV244" s="136"/>
      <c r="AW244" s="136"/>
      <c r="AX244" s="136"/>
      <c r="AY244" s="136"/>
      <c r="AZ244" s="136"/>
      <c r="BA244" s="136"/>
      <c r="BB244" s="136"/>
      <c r="BC244" s="136"/>
      <c r="BD244" s="136"/>
      <c r="BE244" s="137"/>
      <c r="BF244" s="1"/>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ht="12.75" customHeight="1" thickBot="1" x14ac:dyDescent="0.25">
      <c r="A245" s="1"/>
      <c r="B245" s="123"/>
      <c r="C245" s="124"/>
      <c r="D245" s="124"/>
      <c r="E245" s="499" t="str">
        <f>IF(Szerepkor="Kezes","","5)     vezető tisztségviselő")</f>
        <v>5)     vezető tisztségviselő</v>
      </c>
      <c r="F245" s="499"/>
      <c r="G245" s="499"/>
      <c r="H245" s="499"/>
      <c r="I245" s="499"/>
      <c r="J245" s="499"/>
      <c r="K245" s="499"/>
      <c r="L245" s="499"/>
      <c r="M245" s="499"/>
      <c r="N245" s="499"/>
      <c r="O245" s="499"/>
      <c r="P245" s="499"/>
      <c r="Q245" s="499"/>
      <c r="R245" s="499"/>
      <c r="S245" s="499"/>
      <c r="T245" s="499"/>
      <c r="U245" s="499"/>
      <c r="V245" s="499"/>
      <c r="W245" s="499"/>
      <c r="X245" s="499"/>
      <c r="Y245" s="499"/>
      <c r="Z245" s="499"/>
      <c r="AA245" s="499"/>
      <c r="AB245" s="499"/>
      <c r="AC245" s="499"/>
      <c r="AD245" s="499"/>
      <c r="AE245" s="499"/>
      <c r="AF245" s="499"/>
      <c r="AG245" s="499"/>
      <c r="AH245" s="125"/>
      <c r="AI245" s="140"/>
      <c r="AJ245" s="140"/>
      <c r="AK245" s="140"/>
      <c r="AL245" s="140"/>
      <c r="AM245" s="140"/>
      <c r="AN245" s="140"/>
      <c r="AO245" s="140"/>
      <c r="AP245" s="140"/>
      <c r="AQ245" s="140"/>
      <c r="AR245" s="160"/>
      <c r="AS245" s="138"/>
      <c r="AT245" s="138"/>
      <c r="AU245" s="138"/>
      <c r="AV245" s="138"/>
      <c r="AW245" s="138"/>
      <c r="AX245" s="138"/>
      <c r="AY245" s="138"/>
      <c r="AZ245" s="138"/>
      <c r="BA245" s="138"/>
      <c r="BB245" s="138"/>
      <c r="BC245" s="138"/>
      <c r="BD245" s="138"/>
      <c r="BE245" s="139"/>
      <c r="BF245" s="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1:86" ht="12.75" customHeight="1" x14ac:dyDescent="0.2">
      <c r="A246" s="1"/>
      <c r="B246" s="183" t="str">
        <f>IF(Szerepkor="Kezes","","4.) Családi- és utónév:")</f>
        <v>4.) Családi- és utónév:</v>
      </c>
      <c r="C246" s="184"/>
      <c r="D246" s="184"/>
      <c r="E246" s="184"/>
      <c r="F246" s="184"/>
      <c r="G246" s="184"/>
      <c r="H246" s="184"/>
      <c r="I246" s="50"/>
      <c r="J246" s="185"/>
      <c r="K246" s="50"/>
      <c r="L246" s="279"/>
      <c r="M246" s="279"/>
      <c r="N246" s="279"/>
      <c r="O246" s="279"/>
      <c r="P246" s="279"/>
      <c r="Q246" s="279"/>
      <c r="R246" s="279"/>
      <c r="S246" s="279"/>
      <c r="T246" s="279"/>
      <c r="U246" s="279"/>
      <c r="V246" s="279"/>
      <c r="W246" s="279"/>
      <c r="X246" s="279"/>
      <c r="Y246" s="279"/>
      <c r="Z246" s="279"/>
      <c r="AA246" s="279"/>
      <c r="AB246" s="279"/>
      <c r="AC246" s="186" t="str">
        <f>IF(Szerepkor="Kezes","","Születési családi és utónév")</f>
        <v>Születési családi és utónév</v>
      </c>
      <c r="AD246" s="50"/>
      <c r="AE246" s="50"/>
      <c r="AF246" s="50"/>
      <c r="AG246" s="50"/>
      <c r="AH246" s="50"/>
      <c r="AI246" s="50"/>
      <c r="AJ246" s="50"/>
      <c r="AK246" s="50"/>
      <c r="AL246" s="50"/>
      <c r="AM246" s="50"/>
      <c r="AN246" s="50"/>
      <c r="AO246" s="279"/>
      <c r="AP246" s="279"/>
      <c r="AQ246" s="279"/>
      <c r="AR246" s="279"/>
      <c r="AS246" s="279"/>
      <c r="AT246" s="279"/>
      <c r="AU246" s="279"/>
      <c r="AV246" s="279"/>
      <c r="AW246" s="279"/>
      <c r="AX246" s="279"/>
      <c r="AY246" s="279"/>
      <c r="AZ246" s="279"/>
      <c r="BA246" s="279"/>
      <c r="BB246" s="279"/>
      <c r="BC246" s="279"/>
      <c r="BD246" s="279"/>
      <c r="BE246" s="315"/>
      <c r="BF246" s="1"/>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1:86" ht="12.75" customHeight="1" x14ac:dyDescent="0.2">
      <c r="A247" s="1"/>
      <c r="B247" s="187" t="str">
        <f>IF(Szerepkor="Kezes","","Születési hely és idő:")</f>
        <v>Születési hely és idő:</v>
      </c>
      <c r="C247" s="188"/>
      <c r="D247" s="188"/>
      <c r="E247" s="188"/>
      <c r="F247" s="188"/>
      <c r="G247" s="188"/>
      <c r="H247" s="188"/>
      <c r="I247" s="28"/>
      <c r="J247" s="28"/>
      <c r="K247" s="28"/>
      <c r="L247" s="316"/>
      <c r="M247" s="316"/>
      <c r="N247" s="316"/>
      <c r="O247" s="316"/>
      <c r="P247" s="316"/>
      <c r="Q247" s="316"/>
      <c r="R247" s="316"/>
      <c r="S247" s="316"/>
      <c r="T247" s="316"/>
      <c r="U247" s="316"/>
      <c r="V247" s="316"/>
      <c r="W247" s="316"/>
      <c r="X247" s="316"/>
      <c r="Y247" s="316"/>
      <c r="Z247" s="316"/>
      <c r="AA247" s="316"/>
      <c r="AB247" s="316"/>
      <c r="AC247" s="277"/>
      <c r="AD247" s="277"/>
      <c r="AE247" s="277"/>
      <c r="AF247" s="277"/>
      <c r="AG247" s="277"/>
      <c r="AH247" s="277"/>
      <c r="AI247" s="277"/>
      <c r="AJ247" s="277"/>
      <c r="AK247" s="317" t="str">
        <f>IF(Szerepkor="Kezes","","Állampolgárság:")</f>
        <v>Állampolgárság:</v>
      </c>
      <c r="AL247" s="317"/>
      <c r="AM247" s="317"/>
      <c r="AN247" s="317"/>
      <c r="AO247" s="317"/>
      <c r="AP247" s="317"/>
      <c r="AQ247" s="317"/>
      <c r="AR247" s="317"/>
      <c r="AS247" s="277"/>
      <c r="AT247" s="277"/>
      <c r="AU247" s="277"/>
      <c r="AV247" s="277"/>
      <c r="AW247" s="277"/>
      <c r="AX247" s="277"/>
      <c r="AY247" s="277"/>
      <c r="AZ247" s="277"/>
      <c r="BA247" s="277"/>
      <c r="BB247" s="277"/>
      <c r="BC247" s="277"/>
      <c r="BD247" s="277"/>
      <c r="BE247" s="278"/>
      <c r="BF247" s="1"/>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1:86" ht="12.75" customHeight="1" x14ac:dyDescent="0.2">
      <c r="A248" s="1"/>
      <c r="B248" s="187" t="str">
        <f>IF(Szerepkor="Kezes","","Lakcím (lakcím hiányában tartózkodási hely):")</f>
        <v>Lakcím (lakcím hiányában tartózkodási hely):</v>
      </c>
      <c r="C248" s="188"/>
      <c r="D248" s="188"/>
      <c r="E248" s="188"/>
      <c r="F248" s="188"/>
      <c r="G248" s="188"/>
      <c r="H248" s="188"/>
      <c r="I248" s="28"/>
      <c r="J248" s="28"/>
      <c r="K248" s="28"/>
      <c r="L248" s="28"/>
      <c r="M248" s="28"/>
      <c r="N248" s="28"/>
      <c r="O248" s="28"/>
      <c r="P248" s="28"/>
      <c r="Q248" s="28"/>
      <c r="R248" s="28"/>
      <c r="S248" s="28"/>
      <c r="T248" s="28"/>
      <c r="U248" s="28"/>
      <c r="V248" s="277"/>
      <c r="W248" s="277"/>
      <c r="X248" s="277"/>
      <c r="Y248" s="277"/>
      <c r="Z248" s="277"/>
      <c r="AA248" s="277"/>
      <c r="AB248" s="277"/>
      <c r="AC248" s="277"/>
      <c r="AD248" s="277"/>
      <c r="AE248" s="277"/>
      <c r="AF248" s="277"/>
      <c r="AG248" s="277"/>
      <c r="AH248" s="277"/>
      <c r="AI248" s="277"/>
      <c r="AJ248" s="277"/>
      <c r="AK248" s="277"/>
      <c r="AL248" s="277"/>
      <c r="AM248" s="277"/>
      <c r="AN248" s="277"/>
      <c r="AO248" s="277"/>
      <c r="AP248" s="277"/>
      <c r="AQ248" s="277"/>
      <c r="AR248" s="277"/>
      <c r="AS248" s="277"/>
      <c r="AT248" s="277"/>
      <c r="AU248" s="277"/>
      <c r="AV248" s="277"/>
      <c r="AW248" s="277"/>
      <c r="AX248" s="277"/>
      <c r="AY248" s="277"/>
      <c r="AZ248" s="277"/>
      <c r="BA248" s="277"/>
      <c r="BB248" s="277"/>
      <c r="BC248" s="277"/>
      <c r="BD248" s="277"/>
      <c r="BE248" s="278"/>
      <c r="BF248" s="1"/>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1:86" ht="12.75" customHeight="1" x14ac:dyDescent="0.2">
      <c r="A249" s="1"/>
      <c r="B249" s="144" t="str">
        <f>IF(Szerepkor="Kezes","","Fontos közfeladatot ellátó kiemelt közszereplőnek minősül? (Kérjük jelölje!)")</f>
        <v>Fontos közfeladatot ellátó kiemelt közszereplőnek minősül? (Kérjük jelölje!)</v>
      </c>
      <c r="C249" s="145"/>
      <c r="D249" s="145"/>
      <c r="E249" s="145"/>
      <c r="F249" s="145"/>
      <c r="G249" s="145"/>
      <c r="H249" s="145"/>
      <c r="I249" s="145"/>
      <c r="J249" s="145"/>
      <c r="K249" s="145"/>
      <c r="L249" s="145"/>
      <c r="M249" s="146"/>
      <c r="N249" s="146"/>
      <c r="O249" s="146"/>
      <c r="P249" s="146"/>
      <c r="Q249" s="146"/>
      <c r="R249" s="146"/>
      <c r="S249" s="146"/>
      <c r="T249" s="146"/>
      <c r="U249" s="145"/>
      <c r="V249" s="145"/>
      <c r="W249" s="146"/>
      <c r="X249" s="147"/>
      <c r="Y249" s="146"/>
      <c r="Z249" s="146"/>
      <c r="AA249" s="147"/>
      <c r="AB249" s="147"/>
      <c r="AC249" s="147"/>
      <c r="AD249" s="147"/>
      <c r="AE249" s="147"/>
      <c r="AF249" s="146"/>
      <c r="AG249" s="146"/>
      <c r="AH249" s="148"/>
      <c r="AI249" s="148"/>
      <c r="AJ249" s="146"/>
      <c r="AK249" s="146"/>
      <c r="AL249" s="149"/>
      <c r="AM249" s="149"/>
      <c r="AN249" s="149"/>
      <c r="AO249" s="149"/>
      <c r="AP249" s="149"/>
      <c r="AQ249" s="293" t="str">
        <f>IF(Szerepkor="Kezes","","igen   /   nem")</f>
        <v>igen   /   nem</v>
      </c>
      <c r="AR249" s="293"/>
      <c r="AS249" s="293"/>
      <c r="AT249" s="293"/>
      <c r="AU249" s="293"/>
      <c r="AV249" s="293"/>
      <c r="AW249" s="293"/>
      <c r="AX249" s="293"/>
      <c r="AY249" s="293"/>
      <c r="AZ249" s="293"/>
      <c r="BA249" s="293"/>
      <c r="BB249" s="293"/>
      <c r="BC249" s="293"/>
      <c r="BD249" s="150"/>
      <c r="BE249" s="151"/>
      <c r="BF249" s="1"/>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1:86" ht="12.75" customHeight="1" x14ac:dyDescent="0.2">
      <c r="A250" s="1"/>
      <c r="B250" s="289" t="str">
        <f>IF(Szerepkor="Kezes","","Amennyiben igen, a fontos közfeladat típusának betűjele:")</f>
        <v>Amennyiben igen, a fontos közfeladat típusának betűjele:</v>
      </c>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1"/>
      <c r="AI250" s="292"/>
      <c r="AJ250" s="119"/>
      <c r="AK250" s="310" t="str">
        <f>IF(Szerepkor="Kezes","","A betűjelek magyarázatához kattintson ide!")</f>
        <v>A betűjelek magyarázatához kattintson ide!</v>
      </c>
      <c r="AL250" s="310"/>
      <c r="AM250" s="310"/>
      <c r="AN250" s="310"/>
      <c r="AO250" s="310"/>
      <c r="AP250" s="310"/>
      <c r="AQ250" s="310"/>
      <c r="AR250" s="310"/>
      <c r="AS250" s="310"/>
      <c r="AT250" s="310"/>
      <c r="AU250" s="310"/>
      <c r="AV250" s="310"/>
      <c r="AW250" s="310"/>
      <c r="AX250" s="310"/>
      <c r="AY250" s="310"/>
      <c r="AZ250" s="310"/>
      <c r="BA250" s="310"/>
      <c r="BB250" s="310"/>
      <c r="BC250" s="310"/>
      <c r="BD250" s="310"/>
      <c r="BE250" s="120"/>
      <c r="BF250" s="1"/>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1:86" ht="12.75" customHeight="1" x14ac:dyDescent="0.2">
      <c r="A251" s="1"/>
      <c r="B251" s="167" t="str">
        <f>IF(Szerepkor="Kezes","","Fontos közfeladatot ellátó kiemelt közszereplő közeli hozzátartozójának minősül? Kérjük jelölje!")</f>
        <v>Fontos közfeladatot ellátó kiemelt közszereplő közeli hozzátartozójának minősül? Kérjük jelölje!</v>
      </c>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2"/>
      <c r="AK251" s="162"/>
      <c r="AL251" s="162"/>
      <c r="AM251" s="162"/>
      <c r="AN251" s="162"/>
      <c r="AO251" s="162"/>
      <c r="AP251" s="162"/>
      <c r="AQ251" s="294" t="str">
        <f>IF(Szerepkor="Kezes","","igen  /  nem")</f>
        <v>igen  /  nem</v>
      </c>
      <c r="AR251" s="294"/>
      <c r="AS251" s="294"/>
      <c r="AT251" s="294"/>
      <c r="AU251" s="294"/>
      <c r="AV251" s="294"/>
      <c r="AW251" s="294"/>
      <c r="AX251" s="294"/>
      <c r="AY251" s="294"/>
      <c r="AZ251" s="294"/>
      <c r="BA251" s="294"/>
      <c r="BB251" s="294"/>
      <c r="BC251" s="294"/>
      <c r="BD251" s="163"/>
      <c r="BE251" s="164"/>
      <c r="BF251" s="1"/>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2.75" customHeight="1" x14ac:dyDescent="0.2">
      <c r="A252" s="1"/>
      <c r="B252" s="311" t="str">
        <f>IF(Szerepkor="Kezes","","   Amennyiben igen, a hozzátartozói kapcsolat betűjele:")</f>
        <v xml:space="preserve">   Amennyiben igen, a hozzátartozói kapcsolat betűjele:</v>
      </c>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c r="AA252" s="305"/>
      <c r="AB252" s="312"/>
      <c r="AC252" s="313"/>
      <c r="AD252" s="313"/>
      <c r="AE252" s="313"/>
      <c r="AF252" s="313"/>
      <c r="AG252" s="313"/>
      <c r="AH252" s="313"/>
      <c r="AI252" s="313"/>
      <c r="AJ252" s="313"/>
      <c r="AK252" s="313"/>
      <c r="AL252" s="313"/>
      <c r="AM252" s="313"/>
      <c r="AN252" s="313"/>
      <c r="AO252" s="313"/>
      <c r="AP252" s="313"/>
      <c r="AQ252" s="313"/>
      <c r="AR252" s="313"/>
      <c r="AS252" s="313"/>
      <c r="AT252" s="313"/>
      <c r="AU252" s="313"/>
      <c r="AV252" s="313"/>
      <c r="AW252" s="313"/>
      <c r="AX252" s="313"/>
      <c r="AY252" s="313"/>
      <c r="AZ252" s="313"/>
      <c r="BA252" s="313"/>
      <c r="BB252" s="313"/>
      <c r="BC252" s="313"/>
      <c r="BD252" s="314"/>
      <c r="BE252" s="134"/>
      <c r="BF252" s="1"/>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2.75" customHeight="1" x14ac:dyDescent="0.2">
      <c r="A253" s="1"/>
      <c r="B253" s="300" t="str">
        <f>IF(Szerepkor="Kezes","","A kiemelt közszereplő családi és utóneve:")</f>
        <v>A kiemelt közszereplő családi és utóneve:</v>
      </c>
      <c r="C253" s="301"/>
      <c r="D253" s="301"/>
      <c r="E253" s="301"/>
      <c r="F253" s="301"/>
      <c r="G253" s="301"/>
      <c r="H253" s="301"/>
      <c r="I253" s="301"/>
      <c r="J253" s="301"/>
      <c r="K253" s="301"/>
      <c r="L253" s="301"/>
      <c r="M253" s="301"/>
      <c r="N253" s="301"/>
      <c r="O253" s="301"/>
      <c r="P253" s="301"/>
      <c r="Q253" s="301"/>
      <c r="R253" s="301"/>
      <c r="S253" s="301"/>
      <c r="T253" s="301"/>
      <c r="U253" s="301"/>
      <c r="V253" s="302"/>
      <c r="W253" s="302"/>
      <c r="X253" s="302"/>
      <c r="Y253" s="302"/>
      <c r="Z253" s="302"/>
      <c r="AA253" s="302"/>
      <c r="AB253" s="302"/>
      <c r="AC253" s="302"/>
      <c r="AD253" s="302"/>
      <c r="AE253" s="302"/>
      <c r="AF253" s="302"/>
      <c r="AG253" s="302"/>
      <c r="AH253" s="302"/>
      <c r="AI253" s="302"/>
      <c r="AJ253" s="302"/>
      <c r="AK253" s="302"/>
      <c r="AL253" s="302"/>
      <c r="AM253" s="302"/>
      <c r="AN253" s="302"/>
      <c r="AO253" s="302"/>
      <c r="AP253" s="302"/>
      <c r="AQ253" s="301" t="str">
        <f>IF(Szerepkor="Kezes","","Születési ideje:")</f>
        <v>Születési ideje:</v>
      </c>
      <c r="AR253" s="301"/>
      <c r="AS253" s="301"/>
      <c r="AT253" s="301"/>
      <c r="AU253" s="301"/>
      <c r="AV253" s="301"/>
      <c r="AW253" s="301"/>
      <c r="AX253" s="301"/>
      <c r="AY253" s="303"/>
      <c r="AZ253" s="303"/>
      <c r="BA253" s="303"/>
      <c r="BB253" s="303"/>
      <c r="BC253" s="303"/>
      <c r="BD253" s="303"/>
      <c r="BE253" s="304"/>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12.75" customHeight="1" x14ac:dyDescent="0.2">
      <c r="A254" s="1"/>
      <c r="B254" s="168" t="str">
        <f>IF(Szerepkor="Kezes","","Fontos közfeladatot ellátó kiemelt közszereplővel közeli kapcsolatban álló személynek minősül? Kérjük jelölje!")</f>
        <v>Fontos közfeladatot ellátó kiemelt közszereplővel közeli kapcsolatban álló személynek minősül? Kérjük jelölje!</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6"/>
      <c r="AK254" s="166"/>
      <c r="AL254" s="166"/>
      <c r="AM254" s="166"/>
      <c r="AN254" s="166"/>
      <c r="AO254" s="166"/>
      <c r="AP254" s="166"/>
      <c r="AQ254" s="166"/>
      <c r="AR254" s="166"/>
      <c r="AS254" s="166"/>
      <c r="AT254" s="166"/>
      <c r="AU254" s="166"/>
      <c r="AV254" s="327" t="str">
        <f>IF(Szerepkor="Kezes","","igen  /  nem")</f>
        <v>igen  /  nem</v>
      </c>
      <c r="AW254" s="327"/>
      <c r="AX254" s="327"/>
      <c r="AY254" s="327"/>
      <c r="AZ254" s="327"/>
      <c r="BA254" s="327"/>
      <c r="BB254" s="327"/>
      <c r="BC254" s="327"/>
      <c r="BD254" s="162"/>
      <c r="BE254" s="169"/>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27" customHeight="1" x14ac:dyDescent="0.2">
      <c r="A255" s="1"/>
      <c r="B255" s="334" t="str">
        <f>IF(Szerepkor="Kezes","","   Amennyiben igen, 
   a hozzátartozói kapcsolat betűjele:")</f>
        <v xml:space="preserve">   Amennyiben igen, 
   a hozzátartozói kapcsolat betűjele:</v>
      </c>
      <c r="C255" s="335"/>
      <c r="D255" s="335"/>
      <c r="E255" s="335"/>
      <c r="F255" s="335"/>
      <c r="G255" s="335"/>
      <c r="H255" s="335"/>
      <c r="I255" s="335"/>
      <c r="J255" s="335"/>
      <c r="K255" s="335"/>
      <c r="L255" s="335"/>
      <c r="M255" s="335"/>
      <c r="N255" s="335"/>
      <c r="O255" s="335"/>
      <c r="P255" s="335"/>
      <c r="Q255" s="335"/>
      <c r="R255" s="335"/>
      <c r="T255" s="286"/>
      <c r="U255" s="287"/>
      <c r="V255" s="287"/>
      <c r="W255" s="287"/>
      <c r="X255" s="287"/>
      <c r="Y255" s="287"/>
      <c r="Z255" s="287"/>
      <c r="AA255" s="287"/>
      <c r="AB255" s="287"/>
      <c r="AC255" s="287"/>
      <c r="AD255" s="287"/>
      <c r="AE255" s="287"/>
      <c r="AF255" s="287"/>
      <c r="AG255" s="287"/>
      <c r="AH255" s="287"/>
      <c r="AI255" s="287"/>
      <c r="AJ255" s="287"/>
      <c r="AK255" s="287"/>
      <c r="AL255" s="287"/>
      <c r="AM255" s="287"/>
      <c r="AN255" s="287"/>
      <c r="AO255" s="287"/>
      <c r="AP255" s="287"/>
      <c r="AQ255" s="287"/>
      <c r="AR255" s="287"/>
      <c r="AS255" s="287"/>
      <c r="AT255" s="287"/>
      <c r="AU255" s="287"/>
      <c r="AV255" s="287"/>
      <c r="AW255" s="287"/>
      <c r="AX255" s="287"/>
      <c r="AY255" s="287"/>
      <c r="AZ255" s="287"/>
      <c r="BA255" s="287"/>
      <c r="BB255" s="287"/>
      <c r="BC255" s="287"/>
      <c r="BD255" s="288"/>
      <c r="BE255" s="134"/>
      <c r="BF255" s="1"/>
      <c r="BG255" s="1"/>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2.75" customHeight="1" x14ac:dyDescent="0.2">
      <c r="A256" s="1"/>
      <c r="B256" s="300" t="str">
        <f>IF(Szerepkor="Kezes","","A kiemelt közszereplő családi és utóneve:")</f>
        <v>A kiemelt közszereplő családi és utóneve:</v>
      </c>
      <c r="C256" s="301"/>
      <c r="D256" s="301"/>
      <c r="E256" s="301"/>
      <c r="F256" s="301"/>
      <c r="G256" s="301"/>
      <c r="H256" s="301"/>
      <c r="I256" s="301"/>
      <c r="J256" s="301"/>
      <c r="K256" s="301"/>
      <c r="L256" s="301"/>
      <c r="M256" s="301"/>
      <c r="N256" s="301"/>
      <c r="O256" s="301"/>
      <c r="P256" s="301"/>
      <c r="Q256" s="301"/>
      <c r="R256" s="301"/>
      <c r="S256" s="301"/>
      <c r="T256" s="301"/>
      <c r="U256" s="301"/>
      <c r="V256" s="302"/>
      <c r="W256" s="302"/>
      <c r="X256" s="302"/>
      <c r="Y256" s="302"/>
      <c r="Z256" s="302"/>
      <c r="AA256" s="302"/>
      <c r="AB256" s="302"/>
      <c r="AC256" s="302"/>
      <c r="AD256" s="302"/>
      <c r="AE256" s="302"/>
      <c r="AF256" s="302"/>
      <c r="AG256" s="302"/>
      <c r="AH256" s="302"/>
      <c r="AI256" s="302"/>
      <c r="AJ256" s="302"/>
      <c r="AK256" s="302"/>
      <c r="AL256" s="302"/>
      <c r="AM256" s="302"/>
      <c r="AN256" s="302"/>
      <c r="AO256" s="302"/>
      <c r="AP256" s="302"/>
      <c r="AQ256" s="301" t="str">
        <f>IF(Szerepkor="Kezes","","Születési ideje:")</f>
        <v>Születési ideje:</v>
      </c>
      <c r="AR256" s="301"/>
      <c r="AS256" s="301"/>
      <c r="AT256" s="301"/>
      <c r="AU256" s="301"/>
      <c r="AV256" s="301"/>
      <c r="AW256" s="301"/>
      <c r="AX256" s="301"/>
      <c r="AY256" s="303"/>
      <c r="AZ256" s="303"/>
      <c r="BA256" s="303"/>
      <c r="BB256" s="303"/>
      <c r="BC256" s="303"/>
      <c r="BD256" s="303"/>
      <c r="BE256" s="304"/>
      <c r="BF256" s="1"/>
      <c r="BG256" s="1"/>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25.5" customHeight="1" x14ac:dyDescent="0.2">
      <c r="A257" s="1"/>
      <c r="B257" s="339"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0"/>
      <c r="AY257" s="340"/>
      <c r="AZ257" s="340"/>
      <c r="BA257" s="340"/>
      <c r="BB257" s="340"/>
      <c r="BC257" s="340"/>
      <c r="BD257" s="340"/>
      <c r="BE257" s="341"/>
      <c r="BF257" s="1"/>
      <c r="BG257" s="1"/>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2.75" customHeight="1" x14ac:dyDescent="0.2">
      <c r="A258" s="1"/>
      <c r="B258" s="122"/>
      <c r="C258" s="121"/>
      <c r="D258" s="121"/>
      <c r="E258" s="342" t="str">
        <f>IF(Szerepkor="Kezes","","1)     közvetlen tulajdoni hányaddal, szavazati joggal rendelkező")</f>
        <v>1)     közvetlen tulajdoni hányaddal, szavazati joggal rendelkező</v>
      </c>
      <c r="F258" s="342"/>
      <c r="G258" s="342"/>
      <c r="H258" s="342"/>
      <c r="I258" s="342"/>
      <c r="J258" s="342"/>
      <c r="K258" s="342"/>
      <c r="L258" s="342"/>
      <c r="M258" s="342"/>
      <c r="N258" s="342"/>
      <c r="O258" s="342"/>
      <c r="P258" s="342"/>
      <c r="Q258" s="342"/>
      <c r="R258" s="342"/>
      <c r="S258" s="342"/>
      <c r="T258" s="342"/>
      <c r="U258" s="342"/>
      <c r="V258" s="342"/>
      <c r="W258" s="342"/>
      <c r="X258" s="342"/>
      <c r="Y258" s="342"/>
      <c r="Z258" s="342"/>
      <c r="AA258" s="342"/>
      <c r="AB258" s="342"/>
      <c r="AC258" s="342"/>
      <c r="AD258" s="342"/>
      <c r="AE258" s="342"/>
      <c r="AF258" s="342"/>
      <c r="AG258" s="342"/>
      <c r="AH258" s="121"/>
      <c r="AI258" s="305" t="str">
        <f>IF(Szerepkor="Kezes","","Mértéke:")</f>
        <v>Mértéke:</v>
      </c>
      <c r="AJ258" s="305"/>
      <c r="AK258" s="305"/>
      <c r="AL258" s="305"/>
      <c r="AM258" s="306"/>
      <c r="AN258" s="331"/>
      <c r="AO258" s="332"/>
      <c r="AP258" s="333"/>
      <c r="AQ258" s="121" t="str">
        <f>IF(Szerepkor="Kezes","","%")</f>
        <v>%</v>
      </c>
      <c r="AS258" s="368" t="str">
        <f>IF(Szerepkor="Kezes","","Az 1) és 2) együtt is jelölendő, ha a mérték együttesen eléri a 25 %-ot. ")</f>
        <v xml:space="preserve">Az 1) és 2) együtt is jelölendő, ha a mérték együttesen eléri a 25 %-ot. </v>
      </c>
      <c r="AT258" s="368"/>
      <c r="AU258" s="368"/>
      <c r="AV258" s="368"/>
      <c r="AW258" s="368"/>
      <c r="AX258" s="368"/>
      <c r="AY258" s="368"/>
      <c r="AZ258" s="368"/>
      <c r="BA258" s="368"/>
      <c r="BB258" s="368"/>
      <c r="BC258" s="368"/>
      <c r="BD258" s="368"/>
      <c r="BE258" s="369"/>
      <c r="BF258" s="1"/>
      <c r="BG258" s="1"/>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2.75" customHeight="1" x14ac:dyDescent="0.2">
      <c r="A259" s="1"/>
      <c r="B259" s="122"/>
      <c r="C259" s="141"/>
      <c r="D259" s="141"/>
      <c r="E259" s="343" t="str">
        <f>IF(Szerepkor="Kezes","","2)     közvetett tulajdoni hányaddal, szavazati joggal rendelkező   ")</f>
        <v xml:space="preserve">2)     közvetett tulajdoni hányaddal, szavazati joggal rendelkező   </v>
      </c>
      <c r="F259" s="343"/>
      <c r="G259" s="343"/>
      <c r="H259" s="343"/>
      <c r="I259" s="343"/>
      <c r="J259" s="343"/>
      <c r="K259" s="343"/>
      <c r="L259" s="343"/>
      <c r="M259" s="343"/>
      <c r="N259" s="343"/>
      <c r="O259" s="343"/>
      <c r="P259" s="343"/>
      <c r="Q259" s="343"/>
      <c r="R259" s="343"/>
      <c r="S259" s="343"/>
      <c r="T259" s="343"/>
      <c r="U259" s="343"/>
      <c r="V259" s="343"/>
      <c r="W259" s="343"/>
      <c r="X259" s="343"/>
      <c r="Y259" s="343"/>
      <c r="Z259" s="343"/>
      <c r="AA259" s="343"/>
      <c r="AB259" s="343"/>
      <c r="AC259" s="343"/>
      <c r="AD259" s="343"/>
      <c r="AE259" s="343"/>
      <c r="AF259" s="343"/>
      <c r="AG259" s="343"/>
      <c r="AH259" s="142"/>
      <c r="AI259" s="305" t="str">
        <f>IF(Szerepkor="Kezes","","Mértéke:")</f>
        <v>Mértéke:</v>
      </c>
      <c r="AJ259" s="305"/>
      <c r="AK259" s="305"/>
      <c r="AL259" s="305"/>
      <c r="AM259" s="306"/>
      <c r="AN259" s="331"/>
      <c r="AO259" s="332"/>
      <c r="AP259" s="333"/>
      <c r="AQ259" s="121" t="str">
        <f>IF(Szerepkor="Kezes","","%")</f>
        <v>%</v>
      </c>
      <c r="AS259" s="368"/>
      <c r="AT259" s="368"/>
      <c r="AU259" s="368"/>
      <c r="AV259" s="368"/>
      <c r="AW259" s="368"/>
      <c r="AX259" s="368"/>
      <c r="AY259" s="368"/>
      <c r="AZ259" s="368"/>
      <c r="BA259" s="368"/>
      <c r="BB259" s="368"/>
      <c r="BC259" s="368"/>
      <c r="BD259" s="368"/>
      <c r="BE259" s="369"/>
      <c r="BF259" s="1"/>
      <c r="BG259" s="1"/>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2.75" customHeight="1" x14ac:dyDescent="0.2">
      <c r="A260" s="1"/>
      <c r="B260" s="122"/>
      <c r="C260" s="141"/>
      <c r="D260" s="141"/>
      <c r="E260" s="343" t="str">
        <f>IF(Szerepkor="Kezes","","3)    egyéb módon tényleges irányítást vagy ellenőrzést gyakorló")</f>
        <v>3)    egyéb módon tényleges irányítást vagy ellenőrzést gyakorló</v>
      </c>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c r="AB260" s="343"/>
      <c r="AC260" s="343"/>
      <c r="AD260" s="343"/>
      <c r="AE260" s="343"/>
      <c r="AF260" s="343"/>
      <c r="AG260" s="343"/>
      <c r="AH260" s="142"/>
      <c r="AI260" s="143"/>
      <c r="AJ260" s="143"/>
      <c r="AK260" s="143"/>
      <c r="AL260" s="143"/>
      <c r="AM260" s="143"/>
      <c r="AN260" s="143"/>
      <c r="AO260" s="143"/>
      <c r="AP260" s="143"/>
      <c r="AQ260" s="121"/>
      <c r="AR260" s="111"/>
      <c r="AS260" s="136"/>
      <c r="AT260" s="136"/>
      <c r="AU260" s="136"/>
      <c r="AV260" s="136"/>
      <c r="AW260" s="136"/>
      <c r="AX260" s="136"/>
      <c r="AY260" s="136"/>
      <c r="AZ260" s="136"/>
      <c r="BA260" s="136"/>
      <c r="BB260" s="136"/>
      <c r="BC260" s="136"/>
      <c r="BD260" s="136"/>
      <c r="BE260" s="137"/>
      <c r="BF260" s="1"/>
      <c r="BG260" s="1"/>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2.75" customHeight="1" x14ac:dyDescent="0.2">
      <c r="A261" s="1"/>
      <c r="B261" s="122"/>
      <c r="C261" s="141"/>
      <c r="D261" s="141"/>
      <c r="E261" s="142" t="str">
        <f>IF(Szerepkor="Kezes","","4)     alapítvány működésével, bizalmi vagyonkezeléssel érintett személy (kedvezményezett, vagyonrendelő, vagyonkezelő)")</f>
        <v>4)     alapítvány működésével, bizalmi vagyonkezeléssel érintett személy (kedvezményezett, vagyonrendelő, vagyonkezelő)</v>
      </c>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3"/>
      <c r="AJ261" s="143"/>
      <c r="AK261" s="143"/>
      <c r="AL261" s="143"/>
      <c r="AM261" s="143"/>
      <c r="AN261" s="143"/>
      <c r="AO261" s="143"/>
      <c r="AP261" s="143"/>
      <c r="AQ261" s="121"/>
      <c r="AR261" s="111"/>
      <c r="AS261" s="136"/>
      <c r="AT261" s="136"/>
      <c r="AU261" s="136"/>
      <c r="AV261" s="136"/>
      <c r="AW261" s="136"/>
      <c r="AX261" s="136"/>
      <c r="AY261" s="136"/>
      <c r="AZ261" s="136"/>
      <c r="BA261" s="136"/>
      <c r="BB261" s="136"/>
      <c r="BC261" s="136"/>
      <c r="BD261" s="136"/>
      <c r="BE261" s="137"/>
      <c r="BF261" s="1"/>
      <c r="BG261" s="1"/>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2.75" customHeight="1" thickBot="1" x14ac:dyDescent="0.25">
      <c r="A262" s="1"/>
      <c r="B262" s="123"/>
      <c r="C262" s="124"/>
      <c r="D262" s="124"/>
      <c r="E262" s="499" t="str">
        <f>IF(Szerepkor="Kezes","","5)     vezető tisztségviselő")</f>
        <v>5)     vezető tisztségviselő</v>
      </c>
      <c r="F262" s="499"/>
      <c r="G262" s="499"/>
      <c r="H262" s="499"/>
      <c r="I262" s="499"/>
      <c r="J262" s="499"/>
      <c r="K262" s="499"/>
      <c r="L262" s="499"/>
      <c r="M262" s="499"/>
      <c r="N262" s="499"/>
      <c r="O262" s="499"/>
      <c r="P262" s="499"/>
      <c r="Q262" s="499"/>
      <c r="R262" s="499"/>
      <c r="S262" s="499"/>
      <c r="T262" s="499"/>
      <c r="U262" s="499"/>
      <c r="V262" s="499"/>
      <c r="W262" s="499"/>
      <c r="X262" s="499"/>
      <c r="Y262" s="499"/>
      <c r="Z262" s="499"/>
      <c r="AA262" s="499"/>
      <c r="AB262" s="499"/>
      <c r="AC262" s="499"/>
      <c r="AD262" s="499"/>
      <c r="AE262" s="499"/>
      <c r="AF262" s="499"/>
      <c r="AG262" s="499"/>
      <c r="AH262" s="125"/>
      <c r="AI262" s="140"/>
      <c r="AJ262" s="140"/>
      <c r="AK262" s="140"/>
      <c r="AL262" s="140"/>
      <c r="AM262" s="140"/>
      <c r="AN262" s="140"/>
      <c r="AO262" s="140"/>
      <c r="AP262" s="140"/>
      <c r="AQ262" s="140"/>
      <c r="AR262" s="160"/>
      <c r="AS262" s="138"/>
      <c r="AT262" s="138"/>
      <c r="AU262" s="138"/>
      <c r="AV262" s="138"/>
      <c r="AW262" s="138"/>
      <c r="AX262" s="138"/>
      <c r="AY262" s="138"/>
      <c r="AZ262" s="138"/>
      <c r="BA262" s="138"/>
      <c r="BB262" s="138"/>
      <c r="BC262" s="138"/>
      <c r="BD262" s="138"/>
      <c r="BE262" s="139"/>
      <c r="BF262" s="1"/>
      <c r="BG262" s="1"/>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33.6" customHeight="1" x14ac:dyDescent="0.2">
      <c r="A263" s="1"/>
      <c r="B263" s="495" t="s">
        <v>207</v>
      </c>
      <c r="C263" s="495"/>
      <c r="D263" s="495"/>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c r="AG263" s="495"/>
      <c r="AH263" s="495"/>
      <c r="AI263" s="495"/>
      <c r="AJ263" s="495"/>
      <c r="AK263" s="495"/>
      <c r="AL263" s="495"/>
      <c r="AM263" s="495"/>
      <c r="AN263" s="495"/>
      <c r="AO263" s="495"/>
      <c r="AP263" s="495"/>
      <c r="AQ263" s="495"/>
      <c r="AR263" s="495"/>
      <c r="AS263" s="495"/>
      <c r="AT263" s="495"/>
      <c r="AU263" s="495"/>
      <c r="AV263" s="495"/>
      <c r="AW263" s="495"/>
      <c r="AX263" s="495"/>
      <c r="AY263" s="495"/>
      <c r="AZ263" s="495"/>
      <c r="BA263" s="495"/>
      <c r="BB263" s="495"/>
      <c r="BC263" s="495"/>
      <c r="BD263" s="495"/>
      <c r="BE263" s="495"/>
      <c r="BF263" s="1"/>
      <c r="BG263" s="1"/>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2.75" customHeight="1" x14ac:dyDescent="0.2">
      <c r="A264" s="1"/>
      <c r="B264" s="118"/>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58"/>
      <c r="AM264" s="117"/>
      <c r="AN264" s="117"/>
      <c r="AO264" s="117"/>
      <c r="AP264" s="117"/>
      <c r="AQ264" s="117"/>
      <c r="AR264" s="117"/>
      <c r="AS264" s="117"/>
      <c r="AT264" s="117"/>
      <c r="AU264" s="117"/>
      <c r="AV264" s="157"/>
      <c r="AW264" s="117"/>
      <c r="AX264" s="117"/>
      <c r="AY264" s="117"/>
      <c r="AZ264" s="117"/>
      <c r="BA264" s="117"/>
      <c r="BB264" s="117"/>
      <c r="BC264" s="117"/>
      <c r="BD264" s="117"/>
      <c r="BE264" s="117"/>
      <c r="BF264" s="1"/>
      <c r="BG264" s="1"/>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2.75" customHeight="1" thickBot="1" x14ac:dyDescent="0.25">
      <c r="A265" s="1"/>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1"/>
      <c r="AV265" s="131"/>
      <c r="AW265" s="131"/>
      <c r="AX265" s="131"/>
      <c r="AY265" s="131"/>
      <c r="AZ265" s="131"/>
      <c r="BA265" s="131"/>
      <c r="BB265" s="131"/>
      <c r="BC265" s="131"/>
      <c r="BD265" s="131"/>
      <c r="BE265" s="131"/>
      <c r="BF265" s="1"/>
      <c r="BG265" s="1"/>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2.75" customHeight="1" thickBot="1" x14ac:dyDescent="0.25">
      <c r="A266" s="1"/>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130"/>
      <c r="Z266" s="130"/>
      <c r="AA266" s="130"/>
      <c r="AB266" s="130"/>
      <c r="AC266" s="130"/>
      <c r="AD266" s="130"/>
      <c r="AE266" s="130"/>
      <c r="AF266" s="130"/>
      <c r="AG266" s="130"/>
      <c r="AH266" s="130"/>
      <c r="AI266" s="2" t="s">
        <v>5</v>
      </c>
      <c r="AJ266" s="3"/>
      <c r="AK266" s="3"/>
      <c r="AL266" s="3"/>
      <c r="AM266" s="3"/>
      <c r="AN266" s="3"/>
      <c r="AO266" s="3"/>
      <c r="AP266" s="3"/>
      <c r="AQ266" s="3"/>
      <c r="AR266" s="3"/>
      <c r="AS266" s="3"/>
      <c r="AT266" s="3"/>
      <c r="AU266" s="3"/>
      <c r="AV266" s="3"/>
      <c r="AW266" s="3"/>
      <c r="AX266" s="257" t="str">
        <f>$AW$1</f>
        <v/>
      </c>
      <c r="AY266" s="257"/>
      <c r="AZ266" s="257"/>
      <c r="BA266" s="257"/>
      <c r="BB266" s="257"/>
      <c r="BC266" s="257"/>
      <c r="BD266" s="257"/>
      <c r="BE266" s="258"/>
      <c r="BF266" s="1"/>
      <c r="BG266" s="1"/>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2.75" customHeight="1" x14ac:dyDescent="0.2">
      <c r="A267" s="1"/>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130"/>
      <c r="Z267" s="130"/>
      <c r="AA267" s="130"/>
      <c r="AB267" s="130"/>
      <c r="AC267" s="130"/>
      <c r="AD267" s="130"/>
      <c r="AE267" s="130"/>
      <c r="AF267" s="130"/>
      <c r="AG267" s="130"/>
      <c r="AH267" s="130"/>
      <c r="AI267" s="20"/>
      <c r="AJ267" s="1"/>
      <c r="AK267" s="1"/>
      <c r="AL267" s="1"/>
      <c r="AM267" s="1"/>
      <c r="AN267" s="1"/>
      <c r="AO267" s="1"/>
      <c r="AP267" s="1"/>
      <c r="AQ267" s="1"/>
      <c r="AR267" s="1"/>
      <c r="AS267" s="1"/>
      <c r="AT267" s="1"/>
      <c r="AU267" s="1"/>
      <c r="AV267" s="1"/>
      <c r="AW267" s="1"/>
      <c r="AX267" s="173"/>
      <c r="AY267" s="173"/>
      <c r="AZ267" s="173"/>
      <c r="BA267" s="173"/>
      <c r="BB267" s="173"/>
      <c r="BC267" s="173"/>
      <c r="BD267" s="173"/>
      <c r="BE267" s="127" t="str">
        <f>BE2</f>
        <v>v5.1</v>
      </c>
      <c r="BF267" s="1"/>
      <c r="BG267" s="1"/>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2.75" customHeight="1" x14ac:dyDescent="0.2">
      <c r="A268" s="1"/>
      <c r="B268" s="318" t="s">
        <v>182</v>
      </c>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c r="AG268" s="319"/>
      <c r="AH268" s="319"/>
      <c r="AI268" s="319"/>
      <c r="AJ268" s="319"/>
      <c r="AK268" s="319"/>
      <c r="AL268" s="319"/>
      <c r="AM268" s="319"/>
      <c r="AN268" s="319"/>
      <c r="AO268" s="319"/>
      <c r="AP268" s="319"/>
      <c r="AQ268" s="319"/>
      <c r="AR268" s="319"/>
      <c r="AS268" s="319"/>
      <c r="AT268" s="319"/>
      <c r="AU268" s="319"/>
      <c r="AV268" s="319"/>
      <c r="AW268" s="319"/>
      <c r="AX268" s="319"/>
      <c r="AY268" s="319"/>
      <c r="AZ268" s="319"/>
      <c r="BA268" s="319"/>
      <c r="BB268" s="319"/>
      <c r="BC268" s="319"/>
      <c r="BD268" s="319"/>
      <c r="BE268" s="320"/>
      <c r="BF268" s="1"/>
      <c r="BG268" s="1"/>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2.75" customHeight="1" x14ac:dyDescent="0.2">
      <c r="A269" s="1"/>
      <c r="B269" s="321" t="s">
        <v>183</v>
      </c>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c r="AG269" s="322"/>
      <c r="AH269" s="322"/>
      <c r="AI269" s="322"/>
      <c r="AJ269" s="322"/>
      <c r="AK269" s="322"/>
      <c r="AL269" s="322"/>
      <c r="AM269" s="322"/>
      <c r="AN269" s="322"/>
      <c r="AO269" s="322"/>
      <c r="AP269" s="322"/>
      <c r="AQ269" s="322"/>
      <c r="AR269" s="322"/>
      <c r="AS269" s="322"/>
      <c r="AT269" s="322"/>
      <c r="AU269" s="322"/>
      <c r="AV269" s="322"/>
      <c r="AW269" s="322"/>
      <c r="AX269" s="322"/>
      <c r="AY269" s="322"/>
      <c r="AZ269" s="322"/>
      <c r="BA269" s="322"/>
      <c r="BB269" s="322"/>
      <c r="BC269" s="322"/>
      <c r="BD269" s="322"/>
      <c r="BE269" s="323"/>
      <c r="BF269" s="1"/>
      <c r="BG269" s="1"/>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2.75" customHeight="1" x14ac:dyDescent="0.2">
      <c r="A270" s="1"/>
      <c r="B270" s="321"/>
      <c r="C270" s="322"/>
      <c r="D270" s="322"/>
      <c r="E270" s="322"/>
      <c r="F270" s="322"/>
      <c r="G270" s="322"/>
      <c r="H270" s="322"/>
      <c r="I270" s="322"/>
      <c r="J270" s="322"/>
      <c r="K270" s="322"/>
      <c r="L270" s="322"/>
      <c r="M270" s="322"/>
      <c r="N270" s="322"/>
      <c r="O270" s="322"/>
      <c r="P270" s="322"/>
      <c r="Q270" s="322"/>
      <c r="R270" s="322"/>
      <c r="S270" s="322"/>
      <c r="T270" s="322"/>
      <c r="U270" s="322"/>
      <c r="V270" s="322"/>
      <c r="W270" s="322"/>
      <c r="X270" s="322"/>
      <c r="Y270" s="322"/>
      <c r="Z270" s="322"/>
      <c r="AA270" s="322"/>
      <c r="AB270" s="322"/>
      <c r="AC270" s="322"/>
      <c r="AD270" s="322"/>
      <c r="AE270" s="322"/>
      <c r="AF270" s="322"/>
      <c r="AG270" s="322"/>
      <c r="AH270" s="322"/>
      <c r="AI270" s="322"/>
      <c r="AJ270" s="322"/>
      <c r="AK270" s="322"/>
      <c r="AL270" s="322"/>
      <c r="AM270" s="322"/>
      <c r="AN270" s="322"/>
      <c r="AO270" s="322"/>
      <c r="AP270" s="322"/>
      <c r="AQ270" s="322"/>
      <c r="AR270" s="322"/>
      <c r="AS270" s="322"/>
      <c r="AT270" s="322"/>
      <c r="AU270" s="322"/>
      <c r="AV270" s="322"/>
      <c r="AW270" s="322"/>
      <c r="AX270" s="322"/>
      <c r="AY270" s="322"/>
      <c r="AZ270" s="322"/>
      <c r="BA270" s="322"/>
      <c r="BB270" s="322"/>
      <c r="BC270" s="322"/>
      <c r="BD270" s="322"/>
      <c r="BE270" s="323"/>
      <c r="BF270" s="1"/>
      <c r="BG270" s="1"/>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2.75" customHeight="1" x14ac:dyDescent="0.2">
      <c r="A271" s="1"/>
      <c r="B271" s="189"/>
      <c r="C271" s="55"/>
      <c r="D271" s="55"/>
      <c r="E271" s="190" t="s">
        <v>184</v>
      </c>
      <c r="F271" s="55"/>
      <c r="G271" s="55"/>
      <c r="H271" s="55"/>
      <c r="I271" s="55"/>
      <c r="J271" s="55"/>
      <c r="K271" s="55"/>
      <c r="L271" s="55"/>
      <c r="M271" s="55"/>
      <c r="N271" s="610" t="str">
        <f>K13</f>
        <v/>
      </c>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0"/>
      <c r="AL271" s="610"/>
      <c r="AM271" s="610"/>
      <c r="AN271" s="610"/>
      <c r="AO271" s="610"/>
      <c r="AP271" s="610"/>
      <c r="AQ271" s="610"/>
      <c r="AR271" s="610"/>
      <c r="AS271" s="610"/>
      <c r="AT271" s="610"/>
      <c r="AU271" s="610"/>
      <c r="AV271" s="610"/>
      <c r="AW271" s="610"/>
      <c r="AX271" s="610"/>
      <c r="AY271" s="610"/>
      <c r="AZ271" s="610"/>
      <c r="BA271" s="610"/>
      <c r="BB271" s="610"/>
      <c r="BC271" s="610"/>
      <c r="BD271" s="610"/>
      <c r="BE271" s="191"/>
      <c r="BF271" s="1"/>
      <c r="BG271" s="1"/>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2.75" customHeight="1" x14ac:dyDescent="0.2">
      <c r="A272" s="1"/>
      <c r="B272" s="189"/>
      <c r="C272" s="55"/>
      <c r="D272" s="55"/>
      <c r="E272" s="190" t="s">
        <v>185</v>
      </c>
      <c r="F272" s="55"/>
      <c r="G272" s="55"/>
      <c r="H272" s="55"/>
      <c r="I272" s="55"/>
      <c r="J272" s="55"/>
      <c r="K272" s="55"/>
      <c r="L272" s="55"/>
      <c r="M272" s="55"/>
      <c r="N272" s="610" t="str">
        <f>J15</f>
        <v/>
      </c>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10"/>
      <c r="AL272" s="610"/>
      <c r="AM272" s="610"/>
      <c r="AN272" s="610"/>
      <c r="AO272" s="610"/>
      <c r="AP272" s="610"/>
      <c r="AQ272" s="610"/>
      <c r="AR272" s="610"/>
      <c r="AS272" s="610"/>
      <c r="AT272" s="610"/>
      <c r="AU272" s="610"/>
      <c r="AV272" s="610"/>
      <c r="AW272" s="610"/>
      <c r="AX272" s="610"/>
      <c r="AY272" s="610"/>
      <c r="AZ272" s="610"/>
      <c r="BA272" s="610"/>
      <c r="BB272" s="610"/>
      <c r="BC272" s="610"/>
      <c r="BD272" s="610"/>
      <c r="BE272" s="191"/>
      <c r="BF272" s="1"/>
      <c r="BG272" s="1"/>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2.75" customHeight="1" x14ac:dyDescent="0.2">
      <c r="A273" s="1"/>
      <c r="B273" s="189"/>
      <c r="C273" s="55"/>
      <c r="D273" s="55"/>
      <c r="E273" s="190" t="s">
        <v>195</v>
      </c>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55"/>
      <c r="BB273" s="55"/>
      <c r="BC273" s="55"/>
      <c r="BD273" s="55"/>
      <c r="BE273" s="191"/>
      <c r="BF273" s="1"/>
      <c r="BG273" s="1"/>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2.75" customHeight="1" x14ac:dyDescent="0.2">
      <c r="A274" s="1"/>
      <c r="B274" s="189"/>
      <c r="C274" s="55"/>
      <c r="D274" s="55"/>
      <c r="E274" s="55"/>
      <c r="F274" s="55"/>
      <c r="G274" s="55"/>
      <c r="H274" s="190" t="s">
        <v>186</v>
      </c>
      <c r="I274" s="55"/>
      <c r="J274" s="55"/>
      <c r="K274" s="55"/>
      <c r="L274" s="55"/>
      <c r="M274" s="55"/>
      <c r="N274" s="610">
        <f>I26</f>
        <v>0</v>
      </c>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0"/>
      <c r="AL274" s="610"/>
      <c r="AM274" s="610"/>
      <c r="AN274" s="610"/>
      <c r="AO274" s="610"/>
      <c r="AP274" s="610"/>
      <c r="AQ274" s="610"/>
      <c r="AR274" s="610"/>
      <c r="AS274" s="610"/>
      <c r="AT274" s="610"/>
      <c r="AU274" s="610"/>
      <c r="AV274" s="610"/>
      <c r="AW274" s="610"/>
      <c r="AX274" s="610"/>
      <c r="AY274" s="610"/>
      <c r="AZ274" s="610"/>
      <c r="BA274" s="610"/>
      <c r="BB274" s="610"/>
      <c r="BC274" s="610"/>
      <c r="BD274" s="610"/>
      <c r="BE274" s="191"/>
      <c r="BF274" s="1"/>
      <c r="BG274" s="1"/>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2.75" customHeight="1" x14ac:dyDescent="0.2">
      <c r="A275" s="1"/>
      <c r="B275" s="189"/>
      <c r="C275" s="55"/>
      <c r="D275" s="55"/>
      <c r="E275" s="55"/>
      <c r="F275" s="55"/>
      <c r="G275" s="55"/>
      <c r="H275" s="190" t="s">
        <v>187</v>
      </c>
      <c r="I275" s="55"/>
      <c r="J275" s="55"/>
      <c r="K275" s="55"/>
      <c r="L275" s="55"/>
      <c r="M275" s="55"/>
      <c r="N275" s="610">
        <f>O31</f>
        <v>0</v>
      </c>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0"/>
      <c r="AL275" s="610"/>
      <c r="AM275" s="610"/>
      <c r="AN275" s="610"/>
      <c r="AO275" s="610"/>
      <c r="AP275" s="610"/>
      <c r="AQ275" s="610"/>
      <c r="AR275" s="610"/>
      <c r="AS275" s="610"/>
      <c r="AT275" s="610"/>
      <c r="AU275" s="610"/>
      <c r="AV275" s="610"/>
      <c r="AW275" s="610"/>
      <c r="AX275" s="610"/>
      <c r="AY275" s="610"/>
      <c r="AZ275" s="610"/>
      <c r="BA275" s="610"/>
      <c r="BB275" s="610"/>
      <c r="BC275" s="610"/>
      <c r="BD275" s="610"/>
      <c r="BE275" s="191"/>
      <c r="BF275" s="1"/>
      <c r="BG275" s="1"/>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2.75" customHeight="1" x14ac:dyDescent="0.2">
      <c r="A276" s="1"/>
      <c r="B276" s="189"/>
      <c r="C276" s="55"/>
      <c r="D276" s="55"/>
      <c r="E276" s="55"/>
      <c r="F276" s="55"/>
      <c r="G276" s="55"/>
      <c r="H276" s="55" t="s">
        <v>188</v>
      </c>
      <c r="I276" s="55"/>
      <c r="J276" s="55"/>
      <c r="K276" s="55"/>
      <c r="L276" s="55"/>
      <c r="M276" s="55"/>
      <c r="N276" s="610">
        <f>L20</f>
        <v>0</v>
      </c>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10"/>
      <c r="AL276" s="610"/>
      <c r="AM276" s="610"/>
      <c r="AN276" s="610"/>
      <c r="AO276" s="610"/>
      <c r="AP276" s="610"/>
      <c r="AQ276" s="610"/>
      <c r="AR276" s="610"/>
      <c r="AS276" s="610"/>
      <c r="AT276" s="610"/>
      <c r="AU276" s="610"/>
      <c r="AV276" s="610"/>
      <c r="AW276" s="610"/>
      <c r="AX276" s="610"/>
      <c r="AY276" s="610"/>
      <c r="AZ276" s="610"/>
      <c r="BA276" s="610"/>
      <c r="BB276" s="610"/>
      <c r="BC276" s="610"/>
      <c r="BD276" s="610"/>
      <c r="BE276" s="191"/>
      <c r="BF276" s="1"/>
      <c r="BG276" s="1"/>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36.75" customHeight="1" x14ac:dyDescent="0.2">
      <c r="A277" s="1"/>
      <c r="B277" s="321" t="s">
        <v>203</v>
      </c>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3"/>
      <c r="BF277" s="1"/>
      <c r="BG277" s="1"/>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20.25" customHeight="1" x14ac:dyDescent="0.2">
      <c r="A278" s="1"/>
      <c r="B278" s="321" t="s">
        <v>204</v>
      </c>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c r="AM278" s="322"/>
      <c r="AN278" s="322"/>
      <c r="AO278" s="322"/>
      <c r="AP278" s="322"/>
      <c r="AQ278" s="322"/>
      <c r="AR278" s="322"/>
      <c r="AS278" s="322"/>
      <c r="AT278" s="322"/>
      <c r="AU278" s="322"/>
      <c r="AV278" s="322"/>
      <c r="AW278" s="322"/>
      <c r="AX278" s="322"/>
      <c r="AY278" s="322"/>
      <c r="AZ278" s="322"/>
      <c r="BA278" s="322"/>
      <c r="BB278" s="322"/>
      <c r="BC278" s="322"/>
      <c r="BD278" s="322"/>
      <c r="BE278" s="323"/>
      <c r="BF278" s="1"/>
      <c r="BG278" s="1"/>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27" customHeight="1" x14ac:dyDescent="0.2">
      <c r="A279" s="1"/>
      <c r="B279" s="321" t="s">
        <v>189</v>
      </c>
      <c r="C279" s="322"/>
      <c r="D279" s="322"/>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c r="AA279" s="322"/>
      <c r="AB279" s="322"/>
      <c r="AC279" s="322"/>
      <c r="AD279" s="322"/>
      <c r="AE279" s="322"/>
      <c r="AF279" s="322"/>
      <c r="AG279" s="322"/>
      <c r="AH279" s="322"/>
      <c r="AI279" s="322"/>
      <c r="AJ279" s="322"/>
      <c r="AK279" s="322"/>
      <c r="AL279" s="322"/>
      <c r="AM279" s="322"/>
      <c r="AN279" s="322"/>
      <c r="AO279" s="322"/>
      <c r="AP279" s="322"/>
      <c r="AQ279" s="322"/>
      <c r="AR279" s="322"/>
      <c r="AS279" s="322"/>
      <c r="AT279" s="322"/>
      <c r="AU279" s="322"/>
      <c r="AV279" s="322"/>
      <c r="AW279" s="322"/>
      <c r="AX279" s="322"/>
      <c r="AY279" s="322"/>
      <c r="AZ279" s="322"/>
      <c r="BA279" s="322"/>
      <c r="BB279" s="322"/>
      <c r="BC279" s="322"/>
      <c r="BD279" s="322"/>
      <c r="BE279" s="323"/>
      <c r="BF279" s="1"/>
      <c r="BG279" s="1"/>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21" customHeight="1" x14ac:dyDescent="0.2">
      <c r="A280" s="1"/>
      <c r="B280" s="321" t="s">
        <v>190</v>
      </c>
      <c r="C280" s="322"/>
      <c r="D280" s="322"/>
      <c r="E280" s="322"/>
      <c r="F280" s="322"/>
      <c r="G280" s="322"/>
      <c r="H280" s="322"/>
      <c r="I280" s="322"/>
      <c r="J280" s="322"/>
      <c r="K280" s="322"/>
      <c r="L280" s="322"/>
      <c r="M280" s="322"/>
      <c r="N280" s="322"/>
      <c r="O280" s="322"/>
      <c r="P280" s="322"/>
      <c r="Q280" s="322"/>
      <c r="R280" s="322"/>
      <c r="S280" s="322"/>
      <c r="T280" s="322"/>
      <c r="U280" s="322"/>
      <c r="V280" s="322"/>
      <c r="W280" s="322"/>
      <c r="X280" s="322"/>
      <c r="Y280" s="322"/>
      <c r="Z280" s="322"/>
      <c r="AA280" s="322"/>
      <c r="AB280" s="322"/>
      <c r="AC280" s="322"/>
      <c r="AD280" s="322"/>
      <c r="AE280" s="322"/>
      <c r="AF280" s="322"/>
      <c r="AG280" s="322"/>
      <c r="AH280" s="322"/>
      <c r="AI280" s="322"/>
      <c r="AJ280" s="322"/>
      <c r="AK280" s="322"/>
      <c r="AL280" s="322"/>
      <c r="AM280" s="322"/>
      <c r="AN280" s="322"/>
      <c r="AO280" s="322"/>
      <c r="AP280" s="322"/>
      <c r="AQ280" s="322"/>
      <c r="AR280" s="322"/>
      <c r="AS280" s="322"/>
      <c r="AT280" s="322"/>
      <c r="AU280" s="322"/>
      <c r="AV280" s="322"/>
      <c r="AW280" s="322"/>
      <c r="AX280" s="322"/>
      <c r="AY280" s="322"/>
      <c r="AZ280" s="322"/>
      <c r="BA280" s="322"/>
      <c r="BB280" s="322"/>
      <c r="BC280" s="322"/>
      <c r="BD280" s="322"/>
      <c r="BE280" s="323"/>
      <c r="BF280" s="1"/>
      <c r="BG280" s="1"/>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2.75" customHeight="1" x14ac:dyDescent="0.2">
      <c r="A281" s="1"/>
      <c r="B281" s="192" t="s">
        <v>35</v>
      </c>
      <c r="C281" s="28"/>
      <c r="D281" s="277"/>
      <c r="E281" s="277"/>
      <c r="F281" s="277"/>
      <c r="G281" s="277"/>
      <c r="H281" s="277"/>
      <c r="I281" s="277"/>
      <c r="J281" s="277"/>
      <c r="K281" s="277"/>
      <c r="L281" s="277"/>
      <c r="M281" s="277"/>
      <c r="N281" s="277"/>
      <c r="O281" s="277"/>
      <c r="P281" s="277"/>
      <c r="Q281" s="28" t="s">
        <v>191</v>
      </c>
      <c r="R281" s="28"/>
      <c r="S281" s="28"/>
      <c r="T281" s="277"/>
      <c r="U281" s="277"/>
      <c r="V281" s="277"/>
      <c r="W281" s="277"/>
      <c r="X281" s="277"/>
      <c r="Y281" s="277"/>
      <c r="Z281" s="277"/>
      <c r="AA281" s="277"/>
      <c r="AB281" s="277"/>
      <c r="AC281" s="277"/>
      <c r="AD281" s="277"/>
      <c r="AE281" s="277"/>
      <c r="AF281" s="193" t="s">
        <v>192</v>
      </c>
      <c r="AG281" s="28"/>
      <c r="AH281" s="28"/>
      <c r="AI281" s="28"/>
      <c r="AJ281" s="28"/>
      <c r="AK281" s="28"/>
      <c r="AL281" s="28"/>
      <c r="AM281" s="28"/>
      <c r="AN281" s="28"/>
      <c r="AO281" s="28"/>
      <c r="AP281" s="28"/>
      <c r="AQ281" s="28"/>
      <c r="AR281" s="28"/>
      <c r="AS281" s="28"/>
      <c r="AT281" s="28"/>
      <c r="AU281" s="28"/>
      <c r="AV281" s="28"/>
      <c r="AW281" s="28"/>
      <c r="AX281" s="28"/>
      <c r="AY281" s="28"/>
      <c r="AZ281" s="28"/>
      <c r="BA281" s="55"/>
      <c r="BB281" s="55"/>
      <c r="BC281" s="55"/>
      <c r="BD281" s="55"/>
      <c r="BE281" s="191"/>
      <c r="BF281" s="1"/>
      <c r="BG281" s="1"/>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2.75" customHeight="1" x14ac:dyDescent="0.2">
      <c r="A282" s="1"/>
      <c r="B282" s="192"/>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55"/>
      <c r="BB282" s="55"/>
      <c r="BC282" s="55"/>
      <c r="BD282" s="55"/>
      <c r="BE282" s="191"/>
      <c r="BF282" s="1"/>
      <c r="BG282" s="1"/>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2.75" customHeight="1" x14ac:dyDescent="0.2">
      <c r="A283" s="1"/>
      <c r="B283" s="192"/>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55"/>
      <c r="BB283" s="55"/>
      <c r="BC283" s="55"/>
      <c r="BD283" s="55"/>
      <c r="BE283" s="191"/>
      <c r="BF283" s="1"/>
      <c r="BG283" s="1"/>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2.75" customHeight="1" x14ac:dyDescent="0.2">
      <c r="A284" s="1"/>
      <c r="B284" s="189"/>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55"/>
      <c r="BB284" s="55"/>
      <c r="BC284" s="55"/>
      <c r="BD284" s="55"/>
      <c r="BE284" s="191"/>
      <c r="BF284" s="1"/>
      <c r="BG284" s="1"/>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2.75" customHeight="1" x14ac:dyDescent="0.2">
      <c r="A285" s="1"/>
      <c r="B285" s="189"/>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55"/>
      <c r="BB285" s="55"/>
      <c r="BC285" s="55"/>
      <c r="BD285" s="55"/>
      <c r="BE285" s="191"/>
      <c r="BF285" s="1"/>
      <c r="BG285" s="1"/>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2.75" customHeight="1" x14ac:dyDescent="0.2">
      <c r="A286" s="1"/>
      <c r="B286" s="194"/>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61"/>
      <c r="AG286" s="61"/>
      <c r="AH286" s="61"/>
      <c r="AI286" s="61"/>
      <c r="AJ286" s="61"/>
      <c r="AK286" s="61"/>
      <c r="AL286" s="61" t="s">
        <v>193</v>
      </c>
      <c r="AM286" s="61"/>
      <c r="AN286" s="61"/>
      <c r="AO286" s="61"/>
      <c r="AP286" s="61"/>
      <c r="AQ286" s="61"/>
      <c r="AR286" s="61"/>
      <c r="AS286" s="61"/>
      <c r="AT286" s="61"/>
      <c r="AU286" s="61"/>
      <c r="AV286" s="61"/>
      <c r="AW286" s="61"/>
      <c r="AX286" s="61"/>
      <c r="AY286" s="61"/>
      <c r="AZ286" s="61"/>
      <c r="BA286" s="195"/>
      <c r="BB286" s="195"/>
      <c r="BC286" s="195"/>
      <c r="BD286" s="195"/>
      <c r="BE286" s="196"/>
      <c r="BF286" s="1"/>
      <c r="BG286" s="1"/>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2.75" customHeight="1" x14ac:dyDescent="0.2">
      <c r="A287" s="1"/>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55"/>
      <c r="BB287" s="55"/>
      <c r="BC287" s="55"/>
      <c r="BD287" s="55"/>
      <c r="BE287" s="55"/>
      <c r="BF287" s="1"/>
      <c r="BG287" s="1"/>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2.75" customHeight="1" x14ac:dyDescent="0.2">
      <c r="A288" s="1"/>
      <c r="B288" s="492" t="s">
        <v>194</v>
      </c>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c r="AK288" s="493"/>
      <c r="AL288" s="493"/>
      <c r="AM288" s="493"/>
      <c r="AN288" s="493"/>
      <c r="AO288" s="493"/>
      <c r="AP288" s="493"/>
      <c r="AQ288" s="493"/>
      <c r="AR288" s="493"/>
      <c r="AS288" s="493"/>
      <c r="AT288" s="493"/>
      <c r="AU288" s="493"/>
      <c r="AV288" s="493"/>
      <c r="AW288" s="493"/>
      <c r="AX288" s="493"/>
      <c r="AY288" s="493"/>
      <c r="AZ288" s="493"/>
      <c r="BA288" s="493"/>
      <c r="BB288" s="493"/>
      <c r="BC288" s="493"/>
      <c r="BD288" s="493"/>
      <c r="BE288" s="494"/>
      <c r="BF288" s="1"/>
      <c r="BG288" s="1"/>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2.75" customHeight="1" x14ac:dyDescent="0.2">
      <c r="A289" s="1"/>
      <c r="B289" s="500" t="s">
        <v>197</v>
      </c>
      <c r="C289" s="501"/>
      <c r="D289" s="501"/>
      <c r="E289" s="502" t="str">
        <f>K13</f>
        <v/>
      </c>
      <c r="F289" s="502"/>
      <c r="G289" s="502"/>
      <c r="H289" s="502"/>
      <c r="I289" s="502"/>
      <c r="J289" s="502"/>
      <c r="K289" s="502"/>
      <c r="L289" s="502"/>
      <c r="M289" s="502"/>
      <c r="N289" s="502"/>
      <c r="O289" s="502"/>
      <c r="P289" s="502"/>
      <c r="Q289" s="502"/>
      <c r="R289" s="502"/>
      <c r="S289" s="502"/>
      <c r="T289" s="502"/>
      <c r="U289" s="502"/>
      <c r="V289" s="502"/>
      <c r="W289" s="502"/>
      <c r="X289" s="502"/>
      <c r="Y289" s="502"/>
      <c r="Z289" s="502"/>
      <c r="AA289" s="502"/>
      <c r="AB289" s="502"/>
      <c r="AC289" s="502"/>
      <c r="AD289" s="502"/>
      <c r="AE289" s="502"/>
      <c r="AF289" s="502"/>
      <c r="AG289" s="502"/>
      <c r="AH289" s="502"/>
      <c r="AI289" s="502"/>
      <c r="AJ289" s="502"/>
      <c r="AK289" s="502"/>
      <c r="AL289" s="502"/>
      <c r="AM289" s="502"/>
      <c r="AN289" s="502"/>
      <c r="AO289" s="502"/>
      <c r="AP289" s="502"/>
      <c r="AQ289" s="502"/>
      <c r="AR289" s="502"/>
      <c r="AS289" s="502"/>
      <c r="AT289" s="502"/>
      <c r="AU289" s="502"/>
      <c r="AV289" s="502"/>
      <c r="AW289" s="502"/>
      <c r="AX289" s="502"/>
      <c r="AY289" s="502"/>
      <c r="AZ289" s="502"/>
      <c r="BA289" s="502"/>
      <c r="BB289" s="502"/>
      <c r="BC289" s="502"/>
      <c r="BD289" s="502"/>
      <c r="BE289" s="503"/>
      <c r="BF289" s="1"/>
      <c r="BG289" s="1"/>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2.75" customHeight="1" x14ac:dyDescent="0.2">
      <c r="A290" s="1"/>
      <c r="B290" s="504" t="s">
        <v>198</v>
      </c>
      <c r="C290" s="505"/>
      <c r="D290" s="505"/>
      <c r="E290" s="505"/>
      <c r="F290" s="506" t="str">
        <f>L17</f>
        <v/>
      </c>
      <c r="G290" s="506"/>
      <c r="H290" s="506"/>
      <c r="I290" s="506"/>
      <c r="J290" s="506"/>
      <c r="K290" s="506"/>
      <c r="L290" s="506"/>
      <c r="M290" s="506"/>
      <c r="N290" s="506"/>
      <c r="O290" s="506"/>
      <c r="P290" s="506"/>
      <c r="Q290" s="506"/>
      <c r="R290" s="507" t="s">
        <v>14</v>
      </c>
      <c r="S290" s="508"/>
      <c r="T290" s="508"/>
      <c r="U290" s="508"/>
      <c r="V290" s="508"/>
      <c r="W290" s="508"/>
      <c r="X290" s="506" t="str">
        <f>J15</f>
        <v/>
      </c>
      <c r="Y290" s="506"/>
      <c r="Z290" s="506"/>
      <c r="AA290" s="506"/>
      <c r="AB290" s="506"/>
      <c r="AC290" s="506"/>
      <c r="AD290" s="506"/>
      <c r="AE290" s="506"/>
      <c r="AF290" s="506"/>
      <c r="AG290" s="506"/>
      <c r="AH290" s="506"/>
      <c r="AI290" s="506"/>
      <c r="AJ290" s="506"/>
      <c r="AK290" s="506"/>
      <c r="AL290" s="506"/>
      <c r="AM290" s="506"/>
      <c r="AN290" s="506"/>
      <c r="AO290" s="506"/>
      <c r="AP290" s="506"/>
      <c r="AQ290" s="506"/>
      <c r="AR290" s="506"/>
      <c r="AS290" s="506"/>
      <c r="AT290" s="506"/>
      <c r="AU290" s="506"/>
      <c r="AV290" s="506"/>
      <c r="AW290" s="506"/>
      <c r="AX290" s="506"/>
      <c r="AY290" s="506"/>
      <c r="AZ290" s="506"/>
      <c r="BA290" s="506"/>
      <c r="BB290" s="506"/>
      <c r="BC290" s="506"/>
      <c r="BD290" s="506"/>
      <c r="BE290" s="512"/>
      <c r="BF290" s="1"/>
      <c r="BG290" s="1"/>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89.25" customHeight="1" x14ac:dyDescent="0.2">
      <c r="A291" s="1"/>
      <c r="B291" s="321" t="s">
        <v>205</v>
      </c>
      <c r="C291" s="322"/>
      <c r="D291" s="322"/>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c r="AA291" s="322"/>
      <c r="AB291" s="322"/>
      <c r="AC291" s="322"/>
      <c r="AD291" s="322"/>
      <c r="AE291" s="322"/>
      <c r="AF291" s="322"/>
      <c r="AG291" s="322"/>
      <c r="AH291" s="322"/>
      <c r="AI291" s="322"/>
      <c r="AJ291" s="322"/>
      <c r="AK291" s="322"/>
      <c r="AL291" s="322"/>
      <c r="AM291" s="322"/>
      <c r="AN291" s="322"/>
      <c r="AO291" s="322"/>
      <c r="AP291" s="322"/>
      <c r="AQ291" s="322"/>
      <c r="AR291" s="322"/>
      <c r="AS291" s="322"/>
      <c r="AT291" s="322"/>
      <c r="AU291" s="322"/>
      <c r="AV291" s="322"/>
      <c r="AW291" s="322"/>
      <c r="AX291" s="322"/>
      <c r="AY291" s="322"/>
      <c r="AZ291" s="322"/>
      <c r="BA291" s="322"/>
      <c r="BB291" s="322"/>
      <c r="BC291" s="322"/>
      <c r="BD291" s="322"/>
      <c r="BE291" s="323"/>
      <c r="BF291" s="1"/>
      <c r="BG291" s="1"/>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28.5" customHeight="1" x14ac:dyDescent="0.2">
      <c r="A292" s="1"/>
      <c r="B292" s="321" t="s">
        <v>199</v>
      </c>
      <c r="C292" s="322"/>
      <c r="D292" s="322"/>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c r="AA292" s="322"/>
      <c r="AB292" s="322"/>
      <c r="AC292" s="322"/>
      <c r="AD292" s="322"/>
      <c r="AE292" s="322"/>
      <c r="AF292" s="322"/>
      <c r="AG292" s="322"/>
      <c r="AH292" s="322"/>
      <c r="AI292" s="322"/>
      <c r="AJ292" s="322"/>
      <c r="AK292" s="322"/>
      <c r="AL292" s="322"/>
      <c r="AM292" s="322"/>
      <c r="AN292" s="322"/>
      <c r="AO292" s="322"/>
      <c r="AP292" s="322"/>
      <c r="AQ292" s="322"/>
      <c r="AR292" s="322"/>
      <c r="AS292" s="322"/>
      <c r="AT292" s="322"/>
      <c r="AU292" s="322"/>
      <c r="AV292" s="322"/>
      <c r="AW292" s="322"/>
      <c r="AX292" s="322"/>
      <c r="AY292" s="322"/>
      <c r="AZ292" s="322"/>
      <c r="BA292" s="322"/>
      <c r="BB292" s="322"/>
      <c r="BC292" s="322"/>
      <c r="BD292" s="322"/>
      <c r="BE292" s="323"/>
      <c r="BF292" s="1"/>
      <c r="BG292" s="1"/>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2.75" customHeight="1" x14ac:dyDescent="0.2">
      <c r="A293" s="1"/>
      <c r="B293" s="192" t="s">
        <v>35</v>
      </c>
      <c r="C293" s="28"/>
      <c r="D293" s="277"/>
      <c r="E293" s="277"/>
      <c r="F293" s="277"/>
      <c r="G293" s="277"/>
      <c r="H293" s="277"/>
      <c r="I293" s="277"/>
      <c r="J293" s="277"/>
      <c r="K293" s="277"/>
      <c r="L293" s="277"/>
      <c r="M293" s="277"/>
      <c r="N293" s="277"/>
      <c r="O293" s="277"/>
      <c r="P293" s="277"/>
      <c r="Q293" s="28" t="s">
        <v>191</v>
      </c>
      <c r="R293" s="28"/>
      <c r="S293" s="28"/>
      <c r="T293" s="277"/>
      <c r="U293" s="277"/>
      <c r="V293" s="277"/>
      <c r="W293" s="277"/>
      <c r="X293" s="277"/>
      <c r="Y293" s="277"/>
      <c r="Z293" s="277"/>
      <c r="AA293" s="277"/>
      <c r="AB293" s="277"/>
      <c r="AC293" s="277"/>
      <c r="AD293" s="277"/>
      <c r="AE293" s="277"/>
      <c r="AF293" s="193" t="s">
        <v>192</v>
      </c>
      <c r="AG293" s="28"/>
      <c r="AH293" s="28"/>
      <c r="AI293" s="28"/>
      <c r="AJ293" s="28"/>
      <c r="AK293" s="28"/>
      <c r="AL293" s="28"/>
      <c r="AM293" s="28"/>
      <c r="AN293" s="28"/>
      <c r="AO293" s="28"/>
      <c r="AP293" s="28"/>
      <c r="AQ293" s="28"/>
      <c r="AR293" s="28"/>
      <c r="AS293" s="28"/>
      <c r="AT293" s="28"/>
      <c r="AU293" s="28"/>
      <c r="AV293" s="28"/>
      <c r="AW293" s="28"/>
      <c r="AX293" s="28"/>
      <c r="AY293" s="28"/>
      <c r="AZ293" s="28"/>
      <c r="BA293" s="55"/>
      <c r="BB293" s="55"/>
      <c r="BC293" s="55"/>
      <c r="BD293" s="55"/>
      <c r="BE293" s="191"/>
      <c r="BF293" s="1"/>
      <c r="BG293" s="1"/>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2.75" customHeight="1" x14ac:dyDescent="0.2">
      <c r="A294" s="1"/>
      <c r="B294" s="192"/>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55"/>
      <c r="BB294" s="55"/>
      <c r="BC294" s="55"/>
      <c r="BD294" s="55"/>
      <c r="BE294" s="191"/>
      <c r="BF294" s="1"/>
      <c r="BG294" s="1"/>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2.75" customHeight="1" x14ac:dyDescent="0.2">
      <c r="A295" s="1"/>
      <c r="B295" s="192"/>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55"/>
      <c r="BB295" s="55"/>
      <c r="BC295" s="55"/>
      <c r="BD295" s="55"/>
      <c r="BE295" s="191"/>
      <c r="BF295" s="1"/>
      <c r="BG295" s="1"/>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2.75" customHeight="1" x14ac:dyDescent="0.2">
      <c r="A296" s="1"/>
      <c r="B296" s="189"/>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55"/>
      <c r="BB296" s="55"/>
      <c r="BC296" s="55"/>
      <c r="BD296" s="55"/>
      <c r="BE296" s="191"/>
      <c r="BF296" s="1"/>
      <c r="BG296" s="1"/>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2.75" customHeight="1" x14ac:dyDescent="0.2">
      <c r="A297" s="1"/>
      <c r="B297" s="189"/>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55"/>
      <c r="BB297" s="55"/>
      <c r="BC297" s="55"/>
      <c r="BD297" s="55"/>
      <c r="BE297" s="191"/>
      <c r="BF297" s="1"/>
      <c r="BG297" s="1"/>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2.75" customHeight="1" x14ac:dyDescent="0.2">
      <c r="A298" s="1"/>
      <c r="B298" s="194"/>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c r="AB298" s="195"/>
      <c r="AC298" s="195"/>
      <c r="AD298" s="195"/>
      <c r="AE298" s="195"/>
      <c r="AF298" s="61"/>
      <c r="AG298" s="61"/>
      <c r="AH298" s="61"/>
      <c r="AI298" s="61"/>
      <c r="AJ298" s="61"/>
      <c r="AK298" s="61"/>
      <c r="AL298" s="61"/>
      <c r="AM298" s="61"/>
      <c r="AN298" s="61" t="s">
        <v>196</v>
      </c>
      <c r="AO298" s="61"/>
      <c r="AP298" s="61"/>
      <c r="AQ298" s="61"/>
      <c r="AR298" s="61"/>
      <c r="AS298" s="61"/>
      <c r="AT298" s="61"/>
      <c r="AU298" s="61"/>
      <c r="AV298" s="61"/>
      <c r="AW298" s="61"/>
      <c r="AX298" s="61"/>
      <c r="AY298" s="61"/>
      <c r="AZ298" s="61"/>
      <c r="BA298" s="195"/>
      <c r="BB298" s="195"/>
      <c r="BC298" s="195"/>
      <c r="BD298" s="195"/>
      <c r="BE298" s="196"/>
      <c r="BF298" s="1"/>
      <c r="BG298" s="1"/>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2.75" customHeight="1" thickBot="1" x14ac:dyDescent="0.25">
      <c r="A299" s="1"/>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130"/>
      <c r="Z299" s="130"/>
      <c r="AA299" s="130"/>
      <c r="AB299" s="130"/>
      <c r="AC299" s="130"/>
      <c r="AD299" s="130"/>
      <c r="AE299" s="130"/>
      <c r="AF299" s="130"/>
      <c r="AG299" s="130"/>
      <c r="AH299" s="130"/>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F299" s="1"/>
      <c r="BG299" s="1"/>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3.5" thickBot="1" x14ac:dyDescent="0.25">
      <c r="A300" s="1"/>
      <c r="B300" s="9" t="s">
        <v>1</v>
      </c>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1"/>
      <c r="BF300" s="1"/>
      <c r="BG300" s="1"/>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2.75" customHeight="1" x14ac:dyDescent="0.2">
      <c r="A301" s="1"/>
      <c r="B301" s="353" t="s">
        <v>115</v>
      </c>
      <c r="C301" s="354"/>
      <c r="D301" s="354"/>
      <c r="E301" s="354"/>
      <c r="F301" s="354"/>
      <c r="G301" s="354"/>
      <c r="H301" s="354"/>
      <c r="I301" s="354"/>
      <c r="J301" s="354"/>
      <c r="K301" s="354"/>
      <c r="L301" s="354"/>
      <c r="M301" s="354"/>
      <c r="N301" s="354"/>
      <c r="O301" s="354"/>
      <c r="P301" s="354"/>
      <c r="Q301" s="354"/>
      <c r="R301" s="354"/>
      <c r="S301" s="354"/>
      <c r="T301" s="354"/>
      <c r="U301" s="354"/>
      <c r="V301" s="354"/>
      <c r="W301" s="354"/>
      <c r="X301" s="354"/>
      <c r="Y301" s="354"/>
      <c r="Z301" s="354"/>
      <c r="AA301" s="354"/>
      <c r="AB301" s="354"/>
      <c r="AC301" s="354"/>
      <c r="AD301" s="354"/>
      <c r="AE301" s="354"/>
      <c r="AF301" s="354"/>
      <c r="AG301" s="354"/>
      <c r="AH301" s="354"/>
      <c r="AI301" s="354"/>
      <c r="AJ301" s="354"/>
      <c r="AK301" s="354"/>
      <c r="AL301" s="354"/>
      <c r="AM301" s="354"/>
      <c r="AN301" s="354"/>
      <c r="AO301" s="354"/>
      <c r="AP301" s="354"/>
      <c r="AQ301" s="354"/>
      <c r="AR301" s="354"/>
      <c r="AS301" s="354"/>
      <c r="AT301" s="354"/>
      <c r="AU301" s="354"/>
      <c r="AV301" s="354"/>
      <c r="AW301" s="354"/>
      <c r="AX301" s="354"/>
      <c r="AY301" s="354"/>
      <c r="AZ301" s="354"/>
      <c r="BA301" s="354"/>
      <c r="BB301" s="354"/>
      <c r="BC301" s="354"/>
      <c r="BD301" s="354"/>
      <c r="BE301" s="355"/>
      <c r="BF301" s="1"/>
      <c r="BG301" s="1"/>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x14ac:dyDescent="0.2">
      <c r="A302" s="1"/>
      <c r="B302" s="356"/>
      <c r="C302" s="357"/>
      <c r="D302" s="357"/>
      <c r="E302" s="357"/>
      <c r="F302" s="357"/>
      <c r="G302" s="357"/>
      <c r="H302" s="357"/>
      <c r="I302" s="357"/>
      <c r="J302" s="357"/>
      <c r="K302" s="357"/>
      <c r="L302" s="357"/>
      <c r="M302" s="357"/>
      <c r="N302" s="357"/>
      <c r="O302" s="357"/>
      <c r="P302" s="357"/>
      <c r="Q302" s="357"/>
      <c r="R302" s="357"/>
      <c r="S302" s="357"/>
      <c r="T302" s="357"/>
      <c r="U302" s="357"/>
      <c r="V302" s="357"/>
      <c r="W302" s="357"/>
      <c r="X302" s="357"/>
      <c r="Y302" s="357"/>
      <c r="Z302" s="357"/>
      <c r="AA302" s="357"/>
      <c r="AB302" s="357"/>
      <c r="AC302" s="357"/>
      <c r="AD302" s="357"/>
      <c r="AE302" s="357"/>
      <c r="AF302" s="357"/>
      <c r="AG302" s="357"/>
      <c r="AH302" s="357"/>
      <c r="AI302" s="357"/>
      <c r="AJ302" s="357"/>
      <c r="AK302" s="357"/>
      <c r="AL302" s="357"/>
      <c r="AM302" s="357"/>
      <c r="AN302" s="357"/>
      <c r="AO302" s="357"/>
      <c r="AP302" s="357"/>
      <c r="AQ302" s="357"/>
      <c r="AR302" s="357"/>
      <c r="AS302" s="357"/>
      <c r="AT302" s="357"/>
      <c r="AU302" s="357"/>
      <c r="AV302" s="357"/>
      <c r="AW302" s="357"/>
      <c r="AX302" s="357"/>
      <c r="AY302" s="357"/>
      <c r="AZ302" s="357"/>
      <c r="BA302" s="357"/>
      <c r="BB302" s="357"/>
      <c r="BC302" s="357"/>
      <c r="BD302" s="357"/>
      <c r="BE302" s="358"/>
      <c r="BF302" s="1"/>
      <c r="BG302" s="1"/>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6" customHeight="1" x14ac:dyDescent="0.2">
      <c r="A303" s="1"/>
      <c r="B303" s="52"/>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68"/>
      <c r="BF303" s="1"/>
      <c r="BG303" s="1"/>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x14ac:dyDescent="0.2">
      <c r="A304" s="1"/>
      <c r="B304" s="362" t="s">
        <v>206</v>
      </c>
      <c r="C304" s="322"/>
      <c r="D304" s="322"/>
      <c r="E304" s="322"/>
      <c r="F304" s="322"/>
      <c r="G304" s="322"/>
      <c r="H304" s="322"/>
      <c r="I304" s="322"/>
      <c r="J304" s="322"/>
      <c r="K304" s="322"/>
      <c r="L304" s="322"/>
      <c r="M304" s="322"/>
      <c r="N304" s="322"/>
      <c r="O304" s="322"/>
      <c r="P304" s="322"/>
      <c r="Q304" s="322"/>
      <c r="R304" s="322"/>
      <c r="S304" s="322"/>
      <c r="T304" s="322"/>
      <c r="U304" s="322"/>
      <c r="V304" s="322"/>
      <c r="W304" s="322"/>
      <c r="X304" s="322"/>
      <c r="Y304" s="322"/>
      <c r="Z304" s="322"/>
      <c r="AA304" s="322"/>
      <c r="AB304" s="322"/>
      <c r="AC304" s="322"/>
      <c r="AD304" s="322"/>
      <c r="AE304" s="322"/>
      <c r="AF304" s="322"/>
      <c r="AG304" s="322"/>
      <c r="AH304" s="322"/>
      <c r="AI304" s="322"/>
      <c r="AJ304" s="322"/>
      <c r="AK304" s="322"/>
      <c r="AL304" s="322"/>
      <c r="AM304" s="322"/>
      <c r="AN304" s="322"/>
      <c r="AO304" s="322"/>
      <c r="AP304" s="322"/>
      <c r="AQ304" s="322"/>
      <c r="AR304" s="322"/>
      <c r="AS304" s="322"/>
      <c r="AT304" s="322"/>
      <c r="AU304" s="322"/>
      <c r="AV304" s="322"/>
      <c r="AW304" s="322"/>
      <c r="AX304" s="322"/>
      <c r="AY304" s="322"/>
      <c r="AZ304" s="322"/>
      <c r="BA304" s="322"/>
      <c r="BB304" s="322"/>
      <c r="BC304" s="322"/>
      <c r="BD304" s="322"/>
      <c r="BE304" s="363"/>
      <c r="BF304" s="1"/>
      <c r="BG304" s="1"/>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x14ac:dyDescent="0.2">
      <c r="A305" s="1"/>
      <c r="B305" s="364"/>
      <c r="C305" s="322"/>
      <c r="D305" s="322"/>
      <c r="E305" s="322"/>
      <c r="F305" s="322"/>
      <c r="G305" s="322"/>
      <c r="H305" s="322"/>
      <c r="I305" s="322"/>
      <c r="J305" s="322"/>
      <c r="K305" s="322"/>
      <c r="L305" s="322"/>
      <c r="M305" s="322"/>
      <c r="N305" s="322"/>
      <c r="O305" s="322"/>
      <c r="P305" s="322"/>
      <c r="Q305" s="322"/>
      <c r="R305" s="322"/>
      <c r="S305" s="322"/>
      <c r="T305" s="322"/>
      <c r="U305" s="322"/>
      <c r="V305" s="322"/>
      <c r="W305" s="322"/>
      <c r="X305" s="322"/>
      <c r="Y305" s="322"/>
      <c r="Z305" s="322"/>
      <c r="AA305" s="322"/>
      <c r="AB305" s="322"/>
      <c r="AC305" s="322"/>
      <c r="AD305" s="322"/>
      <c r="AE305" s="322"/>
      <c r="AF305" s="322"/>
      <c r="AG305" s="322"/>
      <c r="AH305" s="322"/>
      <c r="AI305" s="322"/>
      <c r="AJ305" s="322"/>
      <c r="AK305" s="322"/>
      <c r="AL305" s="322"/>
      <c r="AM305" s="322"/>
      <c r="AN305" s="322"/>
      <c r="AO305" s="322"/>
      <c r="AP305" s="322"/>
      <c r="AQ305" s="322"/>
      <c r="AR305" s="322"/>
      <c r="AS305" s="322"/>
      <c r="AT305" s="322"/>
      <c r="AU305" s="322"/>
      <c r="AV305" s="322"/>
      <c r="AW305" s="322"/>
      <c r="AX305" s="322"/>
      <c r="AY305" s="322"/>
      <c r="AZ305" s="322"/>
      <c r="BA305" s="322"/>
      <c r="BB305" s="322"/>
      <c r="BC305" s="322"/>
      <c r="BD305" s="322"/>
      <c r="BE305" s="363"/>
      <c r="BF305" s="1"/>
      <c r="BG305" s="1"/>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6" customHeight="1" x14ac:dyDescent="0.2">
      <c r="A306" s="1"/>
      <c r="B306" s="69"/>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1"/>
      <c r="BF306" s="1"/>
      <c r="BG306" s="1"/>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x14ac:dyDescent="0.2">
      <c r="A307" s="1"/>
      <c r="B307" s="362" t="s">
        <v>99</v>
      </c>
      <c r="C307" s="322"/>
      <c r="D307" s="322"/>
      <c r="E307" s="322"/>
      <c r="F307" s="322"/>
      <c r="G307" s="322"/>
      <c r="H307" s="322"/>
      <c r="I307" s="322"/>
      <c r="J307" s="322"/>
      <c r="K307" s="322"/>
      <c r="L307" s="322"/>
      <c r="M307" s="322"/>
      <c r="N307" s="322"/>
      <c r="O307" s="322"/>
      <c r="P307" s="322"/>
      <c r="Q307" s="322"/>
      <c r="R307" s="322"/>
      <c r="S307" s="322"/>
      <c r="T307" s="322"/>
      <c r="U307" s="322"/>
      <c r="V307" s="322"/>
      <c r="W307" s="322"/>
      <c r="X307" s="322"/>
      <c r="Y307" s="322"/>
      <c r="Z307" s="322"/>
      <c r="AA307" s="322"/>
      <c r="AB307" s="322"/>
      <c r="AC307" s="322"/>
      <c r="AD307" s="322"/>
      <c r="AE307" s="322"/>
      <c r="AF307" s="322"/>
      <c r="AG307" s="322"/>
      <c r="AH307" s="322"/>
      <c r="AI307" s="322"/>
      <c r="AJ307" s="322"/>
      <c r="AK307" s="322"/>
      <c r="AL307" s="322"/>
      <c r="AM307" s="322"/>
      <c r="AN307" s="322"/>
      <c r="AO307" s="322"/>
      <c r="AP307" s="322"/>
      <c r="AQ307" s="322"/>
      <c r="AR307" s="322"/>
      <c r="AS307" s="322"/>
      <c r="AT307" s="322"/>
      <c r="AU307" s="322"/>
      <c r="AV307" s="322"/>
      <c r="AW307" s="322"/>
      <c r="AX307" s="322"/>
      <c r="AY307" s="322"/>
      <c r="AZ307" s="322"/>
      <c r="BA307" s="322"/>
      <c r="BB307" s="322"/>
      <c r="BC307" s="322"/>
      <c r="BD307" s="322"/>
      <c r="BE307" s="363"/>
      <c r="BF307" s="1"/>
      <c r="BG307" s="1"/>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9" customHeight="1" x14ac:dyDescent="0.2">
      <c r="A308" s="1"/>
      <c r="B308" s="364"/>
      <c r="C308" s="322"/>
      <c r="D308" s="322"/>
      <c r="E308" s="322"/>
      <c r="F308" s="322"/>
      <c r="G308" s="322"/>
      <c r="H308" s="322"/>
      <c r="I308" s="322"/>
      <c r="J308" s="322"/>
      <c r="K308" s="322"/>
      <c r="L308" s="322"/>
      <c r="M308" s="322"/>
      <c r="N308" s="322"/>
      <c r="O308" s="322"/>
      <c r="P308" s="322"/>
      <c r="Q308" s="322"/>
      <c r="R308" s="322"/>
      <c r="S308" s="322"/>
      <c r="T308" s="322"/>
      <c r="U308" s="322"/>
      <c r="V308" s="322"/>
      <c r="W308" s="322"/>
      <c r="X308" s="322"/>
      <c r="Y308" s="322"/>
      <c r="Z308" s="322"/>
      <c r="AA308" s="322"/>
      <c r="AB308" s="322"/>
      <c r="AC308" s="322"/>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322"/>
      <c r="AY308" s="322"/>
      <c r="AZ308" s="322"/>
      <c r="BA308" s="322"/>
      <c r="BB308" s="322"/>
      <c r="BC308" s="322"/>
      <c r="BD308" s="322"/>
      <c r="BE308" s="363"/>
      <c r="BF308" s="1"/>
      <c r="BG308" s="1"/>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20.100000000000001" customHeight="1" x14ac:dyDescent="0.2">
      <c r="A309" s="1"/>
      <c r="B309" s="509" t="s">
        <v>169</v>
      </c>
      <c r="C309" s="510"/>
      <c r="D309" s="510"/>
      <c r="E309" s="510"/>
      <c r="F309" s="510"/>
      <c r="G309" s="510"/>
      <c r="H309" s="510"/>
      <c r="I309" s="510"/>
      <c r="J309" s="510"/>
      <c r="K309" s="510"/>
      <c r="L309" s="510"/>
      <c r="M309" s="510"/>
      <c r="N309" s="510"/>
      <c r="O309" s="510"/>
      <c r="P309" s="510"/>
      <c r="Q309" s="510"/>
      <c r="R309" s="510"/>
      <c r="S309" s="510"/>
      <c r="T309" s="510"/>
      <c r="U309" s="510"/>
      <c r="V309" s="510"/>
      <c r="W309" s="510"/>
      <c r="X309" s="510"/>
      <c r="Y309" s="510"/>
      <c r="Z309" s="510"/>
      <c r="AA309" s="510"/>
      <c r="AB309" s="510"/>
      <c r="AC309" s="510"/>
      <c r="AD309" s="510"/>
      <c r="AE309" s="510"/>
      <c r="AF309" s="510"/>
      <c r="AG309" s="510"/>
      <c r="AH309" s="510"/>
      <c r="AI309" s="510"/>
      <c r="AJ309" s="510"/>
      <c r="AK309" s="510"/>
      <c r="AL309" s="510"/>
      <c r="AM309" s="510"/>
      <c r="AN309" s="510"/>
      <c r="AO309" s="510"/>
      <c r="AP309" s="510"/>
      <c r="AQ309" s="510"/>
      <c r="AR309" s="510"/>
      <c r="AS309" s="510"/>
      <c r="AT309" s="510"/>
      <c r="AU309" s="510"/>
      <c r="AV309" s="510"/>
      <c r="AW309" s="510"/>
      <c r="AX309" s="510"/>
      <c r="AY309" s="510"/>
      <c r="AZ309" s="510"/>
      <c r="BA309" s="510"/>
      <c r="BB309" s="510"/>
      <c r="BC309" s="510"/>
      <c r="BD309" s="510"/>
      <c r="BE309" s="511"/>
      <c r="BF309" s="1"/>
      <c r="BG309" s="1"/>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28.5" customHeight="1" x14ac:dyDescent="0.2">
      <c r="A310" s="1"/>
      <c r="B310" s="496" t="s">
        <v>168</v>
      </c>
      <c r="C310" s="497"/>
      <c r="D310" s="497"/>
      <c r="E310" s="497"/>
      <c r="F310" s="497"/>
      <c r="G310" s="497"/>
      <c r="H310" s="497"/>
      <c r="I310" s="497"/>
      <c r="J310" s="497"/>
      <c r="K310" s="497"/>
      <c r="L310" s="497"/>
      <c r="M310" s="497"/>
      <c r="N310" s="497"/>
      <c r="O310" s="497"/>
      <c r="P310" s="497"/>
      <c r="Q310" s="497"/>
      <c r="R310" s="497"/>
      <c r="S310" s="497"/>
      <c r="T310" s="497"/>
      <c r="U310" s="497"/>
      <c r="V310" s="497"/>
      <c r="W310" s="497"/>
      <c r="X310" s="497"/>
      <c r="Y310" s="497"/>
      <c r="Z310" s="497"/>
      <c r="AA310" s="497"/>
      <c r="AB310" s="497"/>
      <c r="AC310" s="497"/>
      <c r="AD310" s="497"/>
      <c r="AE310" s="497"/>
      <c r="AF310" s="497"/>
      <c r="AG310" s="497"/>
      <c r="AH310" s="497"/>
      <c r="AI310" s="497"/>
      <c r="AJ310" s="497"/>
      <c r="AK310" s="497"/>
      <c r="AL310" s="497"/>
      <c r="AM310" s="497"/>
      <c r="AN310" s="497"/>
      <c r="AO310" s="497"/>
      <c r="AP310" s="497"/>
      <c r="AQ310" s="497"/>
      <c r="AR310" s="497"/>
      <c r="AS310" s="497"/>
      <c r="AT310" s="497"/>
      <c r="AU310" s="497"/>
      <c r="AV310" s="497"/>
      <c r="AW310" s="497"/>
      <c r="AX310" s="497"/>
      <c r="AY310" s="497"/>
      <c r="AZ310" s="497"/>
      <c r="BA310" s="497"/>
      <c r="BB310" s="497"/>
      <c r="BC310" s="497"/>
      <c r="BD310" s="497"/>
      <c r="BE310" s="498"/>
      <c r="BF310" s="1"/>
      <c r="BG310" s="1"/>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28.5" customHeight="1" x14ac:dyDescent="0.2">
      <c r="A311" s="1"/>
      <c r="B311" s="496" t="s">
        <v>166</v>
      </c>
      <c r="C311" s="497"/>
      <c r="D311" s="497"/>
      <c r="E311" s="497"/>
      <c r="F311" s="497"/>
      <c r="G311" s="497"/>
      <c r="H311" s="497"/>
      <c r="I311" s="497"/>
      <c r="J311" s="497"/>
      <c r="K311" s="497"/>
      <c r="L311" s="497"/>
      <c r="M311" s="497"/>
      <c r="N311" s="497"/>
      <c r="O311" s="497"/>
      <c r="P311" s="497"/>
      <c r="Q311" s="497"/>
      <c r="R311" s="497"/>
      <c r="S311" s="497"/>
      <c r="T311" s="497"/>
      <c r="U311" s="497"/>
      <c r="V311" s="497"/>
      <c r="W311" s="497"/>
      <c r="X311" s="497"/>
      <c r="Y311" s="497"/>
      <c r="Z311" s="497"/>
      <c r="AA311" s="497"/>
      <c r="AB311" s="497"/>
      <c r="AC311" s="497"/>
      <c r="AD311" s="497"/>
      <c r="AE311" s="497"/>
      <c r="AF311" s="497"/>
      <c r="AG311" s="497"/>
      <c r="AH311" s="497"/>
      <c r="AI311" s="497"/>
      <c r="AJ311" s="497"/>
      <c r="AK311" s="497"/>
      <c r="AL311" s="497"/>
      <c r="AM311" s="497"/>
      <c r="AN311" s="497"/>
      <c r="AO311" s="497"/>
      <c r="AP311" s="497"/>
      <c r="AQ311" s="497"/>
      <c r="AR311" s="497"/>
      <c r="AS311" s="497"/>
      <c r="AT311" s="497"/>
      <c r="AU311" s="497"/>
      <c r="AV311" s="497"/>
      <c r="AW311" s="497"/>
      <c r="AX311" s="497"/>
      <c r="AY311" s="497"/>
      <c r="AZ311" s="497"/>
      <c r="BA311" s="497"/>
      <c r="BB311" s="497"/>
      <c r="BC311" s="497"/>
      <c r="BD311" s="497"/>
      <c r="BE311" s="498"/>
      <c r="BF311" s="1"/>
      <c r="BG311" s="1"/>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32.25" customHeight="1" x14ac:dyDescent="0.2">
      <c r="A312" s="1"/>
      <c r="B312" s="324" t="s">
        <v>167</v>
      </c>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c r="AT312" s="325"/>
      <c r="AU312" s="325"/>
      <c r="AV312" s="325"/>
      <c r="AW312" s="325"/>
      <c r="AX312" s="325"/>
      <c r="AY312" s="325"/>
      <c r="AZ312" s="325"/>
      <c r="BA312" s="325"/>
      <c r="BB312" s="325"/>
      <c r="BC312" s="325"/>
      <c r="BD312" s="325"/>
      <c r="BE312" s="326"/>
      <c r="BF312" s="1"/>
      <c r="BG312" s="1"/>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20.100000000000001" customHeight="1" x14ac:dyDescent="0.2">
      <c r="A313" s="1"/>
      <c r="B313" s="336" t="s">
        <v>170</v>
      </c>
      <c r="C313" s="337"/>
      <c r="D313" s="337"/>
      <c r="E313" s="337"/>
      <c r="F313" s="337"/>
      <c r="G313" s="337"/>
      <c r="H313" s="337"/>
      <c r="I313" s="337"/>
      <c r="J313" s="337"/>
      <c r="K313" s="337"/>
      <c r="L313" s="337"/>
      <c r="M313" s="337"/>
      <c r="N313" s="337"/>
      <c r="O313" s="337"/>
      <c r="P313" s="337"/>
      <c r="Q313" s="337"/>
      <c r="R313" s="337"/>
      <c r="S313" s="337"/>
      <c r="T313" s="337"/>
      <c r="U313" s="337"/>
      <c r="V313" s="337"/>
      <c r="W313" s="337"/>
      <c r="X313" s="337"/>
      <c r="Y313" s="337"/>
      <c r="Z313" s="337"/>
      <c r="AA313" s="337"/>
      <c r="AB313" s="337"/>
      <c r="AC313" s="337"/>
      <c r="AD313" s="337"/>
      <c r="AE313" s="337"/>
      <c r="AF313" s="337"/>
      <c r="AG313" s="337"/>
      <c r="AH313" s="337"/>
      <c r="AI313" s="337"/>
      <c r="AJ313" s="337"/>
      <c r="AK313" s="337"/>
      <c r="AL313" s="337"/>
      <c r="AM313" s="337"/>
      <c r="AN313" s="337"/>
      <c r="AO313" s="337"/>
      <c r="AP313" s="337"/>
      <c r="AQ313" s="337"/>
      <c r="AR313" s="337"/>
      <c r="AS313" s="337"/>
      <c r="AT313" s="337"/>
      <c r="AU313" s="337"/>
      <c r="AV313" s="337"/>
      <c r="AW313" s="337"/>
      <c r="AX313" s="337"/>
      <c r="AY313" s="337"/>
      <c r="AZ313" s="337"/>
      <c r="BA313" s="337"/>
      <c r="BB313" s="337"/>
      <c r="BC313" s="337"/>
      <c r="BD313" s="337"/>
      <c r="BE313" s="338"/>
      <c r="BF313" s="1"/>
      <c r="BG313" s="1"/>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20.100000000000001" customHeight="1" x14ac:dyDescent="0.2">
      <c r="A314" s="1"/>
      <c r="B314" s="365" t="s">
        <v>154</v>
      </c>
      <c r="C314" s="366"/>
      <c r="D314" s="366"/>
      <c r="E314" s="366"/>
      <c r="F314" s="366"/>
      <c r="G314" s="366"/>
      <c r="H314" s="366"/>
      <c r="I314" s="366"/>
      <c r="J314" s="366"/>
      <c r="K314" s="366"/>
      <c r="L314" s="366"/>
      <c r="M314" s="366"/>
      <c r="N314" s="366"/>
      <c r="O314" s="366"/>
      <c r="P314" s="366"/>
      <c r="Q314" s="366"/>
      <c r="R314" s="366"/>
      <c r="S314" s="366"/>
      <c r="T314" s="366"/>
      <c r="U314" s="366"/>
      <c r="V314" s="366"/>
      <c r="W314" s="366"/>
      <c r="X314" s="366"/>
      <c r="Y314" s="366"/>
      <c r="Z314" s="366"/>
      <c r="AA314" s="366"/>
      <c r="AB314" s="366"/>
      <c r="AC314" s="366"/>
      <c r="AD314" s="366"/>
      <c r="AE314" s="366"/>
      <c r="AF314" s="366"/>
      <c r="AG314" s="366"/>
      <c r="AH314" s="366"/>
      <c r="AI314" s="366"/>
      <c r="AJ314" s="366"/>
      <c r="AK314" s="366"/>
      <c r="AL314" s="366"/>
      <c r="AM314" s="366"/>
      <c r="AN314" s="366"/>
      <c r="AO314" s="366"/>
      <c r="AP314" s="366"/>
      <c r="AQ314" s="366"/>
      <c r="AR314" s="366"/>
      <c r="AS314" s="366"/>
      <c r="AT314" s="366"/>
      <c r="AU314" s="366"/>
      <c r="AV314" s="366"/>
      <c r="AW314" s="366"/>
      <c r="AX314" s="366"/>
      <c r="AY314" s="366"/>
      <c r="AZ314" s="366"/>
      <c r="BA314" s="366"/>
      <c r="BB314" s="366"/>
      <c r="BC314" s="366"/>
      <c r="BD314" s="366"/>
      <c r="BE314" s="367"/>
      <c r="BF314" s="1"/>
      <c r="BG314" s="1"/>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9.9499999999999993" customHeight="1" x14ac:dyDescent="0.2">
      <c r="A315" s="1"/>
      <c r="B315" s="336" t="s">
        <v>156</v>
      </c>
      <c r="C315" s="359"/>
      <c r="D315" s="359"/>
      <c r="E315" s="359"/>
      <c r="F315" s="359"/>
      <c r="G315" s="359"/>
      <c r="H315" s="359"/>
      <c r="I315" s="359"/>
      <c r="J315" s="359"/>
      <c r="K315" s="359"/>
      <c r="L315" s="359"/>
      <c r="M315" s="359"/>
      <c r="N315" s="359"/>
      <c r="O315" s="359"/>
      <c r="P315" s="359"/>
      <c r="Q315" s="359"/>
      <c r="R315" s="359"/>
      <c r="S315" s="359"/>
      <c r="T315" s="359"/>
      <c r="U315" s="359"/>
      <c r="V315" s="359"/>
      <c r="W315" s="359"/>
      <c r="X315" s="359"/>
      <c r="Y315" s="359"/>
      <c r="Z315" s="359"/>
      <c r="AA315" s="359"/>
      <c r="AB315" s="359"/>
      <c r="AC315" s="359"/>
      <c r="AD315" s="359"/>
      <c r="AE315" s="359"/>
      <c r="AF315" s="359"/>
      <c r="AG315" s="359"/>
      <c r="AH315" s="359"/>
      <c r="AI315" s="359"/>
      <c r="AJ315" s="359"/>
      <c r="AK315" s="359"/>
      <c r="AL315" s="359"/>
      <c r="AM315" s="359"/>
      <c r="AN315" s="359"/>
      <c r="AO315" s="359"/>
      <c r="AP315" s="359"/>
      <c r="AQ315" s="359"/>
      <c r="AR315" s="359"/>
      <c r="AS315" s="359"/>
      <c r="AT315" s="359"/>
      <c r="AU315" s="359"/>
      <c r="AV315" s="359"/>
      <c r="AW315" s="359"/>
      <c r="AX315" s="359"/>
      <c r="AY315" s="359"/>
      <c r="AZ315" s="359"/>
      <c r="BA315" s="359"/>
      <c r="BB315" s="359"/>
      <c r="BC315" s="359"/>
      <c r="BD315" s="359"/>
      <c r="BE315" s="360"/>
      <c r="BF315" s="1"/>
      <c r="BG315" s="1"/>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9.9499999999999993" customHeight="1" x14ac:dyDescent="0.2">
      <c r="A316" s="1"/>
      <c r="B316" s="361"/>
      <c r="C316" s="359"/>
      <c r="D316" s="359"/>
      <c r="E316" s="359"/>
      <c r="F316" s="359"/>
      <c r="G316" s="359"/>
      <c r="H316" s="359"/>
      <c r="I316" s="359"/>
      <c r="J316" s="359"/>
      <c r="K316" s="359"/>
      <c r="L316" s="359"/>
      <c r="M316" s="359"/>
      <c r="N316" s="359"/>
      <c r="O316" s="359"/>
      <c r="P316" s="359"/>
      <c r="Q316" s="359"/>
      <c r="R316" s="359"/>
      <c r="S316" s="359"/>
      <c r="T316" s="359"/>
      <c r="U316" s="359"/>
      <c r="V316" s="359"/>
      <c r="W316" s="359"/>
      <c r="X316" s="359"/>
      <c r="Y316" s="359"/>
      <c r="Z316" s="359"/>
      <c r="AA316" s="359"/>
      <c r="AB316" s="359"/>
      <c r="AC316" s="359"/>
      <c r="AD316" s="359"/>
      <c r="AE316" s="359"/>
      <c r="AF316" s="359"/>
      <c r="AG316" s="359"/>
      <c r="AH316" s="359"/>
      <c r="AI316" s="359"/>
      <c r="AJ316" s="359"/>
      <c r="AK316" s="359"/>
      <c r="AL316" s="359"/>
      <c r="AM316" s="359"/>
      <c r="AN316" s="359"/>
      <c r="AO316" s="359"/>
      <c r="AP316" s="359"/>
      <c r="AQ316" s="359"/>
      <c r="AR316" s="359"/>
      <c r="AS316" s="359"/>
      <c r="AT316" s="359"/>
      <c r="AU316" s="359"/>
      <c r="AV316" s="359"/>
      <c r="AW316" s="359"/>
      <c r="AX316" s="359"/>
      <c r="AY316" s="359"/>
      <c r="AZ316" s="359"/>
      <c r="BA316" s="359"/>
      <c r="BB316" s="359"/>
      <c r="BC316" s="359"/>
      <c r="BD316" s="359"/>
      <c r="BE316" s="360"/>
      <c r="BF316" s="1"/>
      <c r="BG316" s="1"/>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6.75" customHeight="1" x14ac:dyDescent="0.2">
      <c r="A317" s="1"/>
      <c r="B317" s="205"/>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201"/>
      <c r="AX317" s="201"/>
      <c r="AY317" s="201"/>
      <c r="AZ317" s="201"/>
      <c r="BA317" s="201"/>
      <c r="BB317" s="201"/>
      <c r="BC317" s="201"/>
      <c r="BD317" s="201"/>
      <c r="BE317" s="202"/>
      <c r="BF317" s="1"/>
      <c r="BG317" s="1"/>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9.9499999999999993" customHeight="1" thickBot="1" x14ac:dyDescent="0.25">
      <c r="A318" s="1"/>
      <c r="B318" s="601" t="s">
        <v>251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2"/>
      <c r="AL318" s="602"/>
      <c r="AM318" s="602"/>
      <c r="AN318" s="602"/>
      <c r="AO318" s="602"/>
      <c r="AP318" s="602"/>
      <c r="AQ318" s="602"/>
      <c r="AR318" s="602"/>
      <c r="AS318" s="602"/>
      <c r="AT318" s="602"/>
      <c r="AU318" s="602"/>
      <c r="AV318" s="602"/>
      <c r="AW318" s="602"/>
      <c r="AX318" s="602"/>
      <c r="AY318" s="602"/>
      <c r="AZ318" s="602"/>
      <c r="BA318" s="602"/>
      <c r="BB318" s="602"/>
      <c r="BC318" s="602"/>
      <c r="BD318" s="602"/>
      <c r="BE318" s="603"/>
      <c r="BF318" s="1"/>
      <c r="BG318" s="1"/>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x14ac:dyDescent="0.2">
      <c r="A319" s="1"/>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1"/>
      <c r="BG319" s="1"/>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x14ac:dyDescent="0.2">
      <c r="A320" s="1"/>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1"/>
      <c r="BG320" s="1"/>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x14ac:dyDescent="0.2">
      <c r="A321" s="1"/>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1"/>
      <c r="BG321" s="1"/>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3.5" thickBot="1" x14ac:dyDescent="0.25">
      <c r="A322" s="1"/>
      <c r="B322" s="28" t="s">
        <v>35</v>
      </c>
      <c r="C322" s="28"/>
      <c r="D322" s="352"/>
      <c r="E322" s="352"/>
      <c r="F322" s="352"/>
      <c r="G322" s="352"/>
      <c r="H322" s="352"/>
      <c r="I322" s="352"/>
      <c r="J322" s="352"/>
      <c r="K322" s="352"/>
      <c r="L322" s="352"/>
      <c r="M322" s="352"/>
      <c r="N322" s="352"/>
      <c r="O322" s="352"/>
      <c r="P322" s="352"/>
      <c r="Q322" s="352"/>
      <c r="R322" s="352"/>
      <c r="S322" s="352"/>
      <c r="T322" s="352"/>
      <c r="U322" s="352"/>
      <c r="V322" s="352"/>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55"/>
      <c r="BB322" s="55"/>
      <c r="BC322" s="55"/>
      <c r="BD322" s="55"/>
      <c r="BE322" s="55"/>
      <c r="BF322" s="1"/>
      <c r="BG322" s="1"/>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3.5" thickBot="1" x14ac:dyDescent="0.25">
      <c r="A323" s="1"/>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55"/>
      <c r="BB323" s="55"/>
      <c r="BC323" s="55"/>
      <c r="BD323" s="55"/>
      <c r="BE323" s="55"/>
      <c r="BF323" s="1"/>
      <c r="BG323" s="1"/>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x14ac:dyDescent="0.2">
      <c r="A324" s="1"/>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M324" s="28"/>
      <c r="AN324" s="28"/>
      <c r="AO324" s="28" t="s">
        <v>165</v>
      </c>
      <c r="AP324" s="28"/>
      <c r="AQ324" s="28"/>
      <c r="AR324" s="28"/>
      <c r="AS324" s="28"/>
      <c r="AT324" s="28"/>
      <c r="AU324" s="28"/>
      <c r="AV324" s="28"/>
      <c r="AW324" s="28"/>
      <c r="AX324" s="28"/>
      <c r="AY324" s="28"/>
      <c r="AZ324" s="28"/>
      <c r="BA324" s="55"/>
      <c r="BB324" s="55"/>
      <c r="BC324" s="55"/>
      <c r="BD324" s="55"/>
      <c r="BE324" s="55"/>
      <c r="BF324" s="1"/>
      <c r="BG324" s="1"/>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13.5" thickBot="1" x14ac:dyDescent="0.2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1"/>
      <c r="BG325" s="1"/>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s="111" customFormat="1" ht="13.5" thickBot="1" x14ac:dyDescent="0.25">
      <c r="AI326" s="2" t="s">
        <v>5</v>
      </c>
      <c r="AJ326" s="211"/>
      <c r="AK326" s="211"/>
      <c r="AL326" s="211"/>
      <c r="AM326" s="211"/>
      <c r="AN326" s="211"/>
      <c r="AO326" s="211"/>
      <c r="AP326" s="211"/>
      <c r="AQ326" s="211"/>
      <c r="AR326" s="211"/>
      <c r="AS326" s="211"/>
      <c r="AT326" s="211"/>
      <c r="AU326" s="211"/>
      <c r="AV326" s="211"/>
      <c r="AW326" s="211"/>
      <c r="AX326" s="237" t="str">
        <f>$AW$1</f>
        <v/>
      </c>
      <c r="AY326" s="237"/>
      <c r="AZ326" s="237"/>
      <c r="BA326" s="237"/>
      <c r="BB326" s="237"/>
      <c r="BC326" s="237"/>
      <c r="BD326" s="237"/>
      <c r="BE326" s="238"/>
      <c r="BF326" s="212"/>
    </row>
    <row r="327" spans="1:86" s="111" customFormat="1" x14ac:dyDescent="0.2">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03" t="str">
        <f>Verzioszam</f>
        <v>v5.1</v>
      </c>
      <c r="BF327" s="213"/>
    </row>
    <row r="328" spans="1:86" s="111" customFormat="1" x14ac:dyDescent="0.2">
      <c r="BF328" s="212"/>
    </row>
    <row r="329" spans="1:86" s="111" customFormat="1" x14ac:dyDescent="0.2"/>
    <row r="330" spans="1:86" s="111" customFormat="1" x14ac:dyDescent="0.2"/>
    <row r="331" spans="1:86" s="111" customFormat="1" x14ac:dyDescent="0.2"/>
    <row r="332" spans="1:86" s="111" customFormat="1" x14ac:dyDescent="0.2"/>
    <row r="333" spans="1:86" s="111" customFormat="1" ht="14.45" customHeight="1" thickBot="1" x14ac:dyDescent="0.25"/>
    <row r="334" spans="1:86" s="111" customFormat="1" ht="14.45" customHeight="1" x14ac:dyDescent="0.2">
      <c r="B334" s="251" t="s">
        <v>252</v>
      </c>
      <c r="C334" s="252"/>
      <c r="D334" s="252"/>
      <c r="E334" s="252"/>
      <c r="F334" s="252"/>
      <c r="G334" s="252"/>
      <c r="H334" s="252"/>
      <c r="I334" s="252"/>
      <c r="J334" s="252"/>
      <c r="K334" s="252"/>
      <c r="L334" s="252"/>
      <c r="M334" s="252"/>
      <c r="N334" s="252"/>
      <c r="O334" s="252"/>
      <c r="P334" s="252"/>
      <c r="Q334" s="253" t="str">
        <f>Nev</f>
        <v/>
      </c>
      <c r="R334" s="253"/>
      <c r="S334" s="253"/>
      <c r="T334" s="253"/>
      <c r="U334" s="253"/>
      <c r="V334" s="253"/>
      <c r="W334" s="253"/>
      <c r="X334" s="253"/>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4"/>
    </row>
    <row r="335" spans="1:86" s="111" customFormat="1" ht="14.45" customHeight="1" x14ac:dyDescent="0.2">
      <c r="B335" s="223" t="s">
        <v>253</v>
      </c>
      <c r="C335" s="224"/>
      <c r="D335" s="224"/>
      <c r="E335" s="224"/>
      <c r="F335" s="224"/>
      <c r="G335" s="224"/>
      <c r="H335" s="224"/>
      <c r="I335" s="224"/>
      <c r="J335" s="224"/>
      <c r="K335" s="224"/>
      <c r="L335" s="224"/>
      <c r="M335" s="224"/>
      <c r="N335" s="224"/>
      <c r="O335" s="224"/>
      <c r="P335" s="224"/>
      <c r="Q335" s="255" t="str">
        <f>Szekhely</f>
        <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6"/>
    </row>
    <row r="336" spans="1:86" s="111" customFormat="1" ht="14.45" customHeight="1" x14ac:dyDescent="0.2">
      <c r="B336" s="223" t="s">
        <v>254</v>
      </c>
      <c r="C336" s="224"/>
      <c r="D336" s="224"/>
      <c r="E336" s="224"/>
      <c r="F336" s="224"/>
      <c r="G336" s="224"/>
      <c r="H336" s="224"/>
      <c r="I336" s="224"/>
      <c r="J336" s="224"/>
      <c r="K336" s="224"/>
      <c r="L336" s="224"/>
      <c r="M336" s="224"/>
      <c r="N336" s="224"/>
      <c r="O336" s="224"/>
      <c r="P336" s="224"/>
      <c r="Q336" s="225" t="str">
        <f>Adoszam</f>
        <v/>
      </c>
      <c r="R336" s="226"/>
      <c r="S336" s="226"/>
      <c r="T336" s="226"/>
      <c r="U336" s="226"/>
      <c r="V336" s="226"/>
      <c r="W336" s="226"/>
      <c r="X336" s="226"/>
      <c r="Y336" s="226"/>
      <c r="Z336" s="226"/>
      <c r="AA336" s="226"/>
      <c r="AB336" s="226"/>
      <c r="AC336" s="226"/>
      <c r="AD336" s="226"/>
      <c r="AE336" s="226"/>
      <c r="AF336" s="226"/>
      <c r="AG336" s="226"/>
      <c r="AH336" s="226"/>
      <c r="AI336" s="226"/>
      <c r="AJ336" s="226"/>
      <c r="AK336" s="226"/>
      <c r="AL336" s="226"/>
      <c r="AM336" s="226"/>
      <c r="AN336" s="226"/>
      <c r="AO336" s="226"/>
      <c r="AP336" s="226"/>
      <c r="AQ336" s="226"/>
      <c r="AR336" s="226"/>
      <c r="AS336" s="226"/>
      <c r="AT336" s="226"/>
      <c r="AU336" s="226"/>
      <c r="AV336" s="226"/>
      <c r="AW336" s="226"/>
      <c r="AX336" s="226"/>
      <c r="AY336" s="226"/>
      <c r="AZ336" s="226"/>
      <c r="BA336" s="226"/>
      <c r="BB336" s="226"/>
      <c r="BC336" s="226"/>
      <c r="BD336" s="227"/>
    </row>
    <row r="337" spans="2:56" s="111" customFormat="1" ht="14.45" customHeight="1" x14ac:dyDescent="0.2">
      <c r="B337" s="223" t="s">
        <v>255</v>
      </c>
      <c r="C337" s="224"/>
      <c r="D337" s="224"/>
      <c r="E337" s="224"/>
      <c r="F337" s="224"/>
      <c r="G337" s="224"/>
      <c r="H337" s="224"/>
      <c r="I337" s="224"/>
      <c r="J337" s="224"/>
      <c r="K337" s="224"/>
      <c r="L337" s="224"/>
      <c r="M337" s="224"/>
      <c r="N337" s="224"/>
      <c r="O337" s="224"/>
      <c r="P337" s="224"/>
      <c r="Q337" s="225" t="str">
        <f>Nyilvszam</f>
        <v/>
      </c>
      <c r="R337" s="226"/>
      <c r="S337" s="226"/>
      <c r="T337" s="226"/>
      <c r="U337" s="226"/>
      <c r="V337" s="226"/>
      <c r="W337" s="226"/>
      <c r="X337" s="226"/>
      <c r="Y337" s="226"/>
      <c r="Z337" s="226"/>
      <c r="AA337" s="226"/>
      <c r="AB337" s="226"/>
      <c r="AC337" s="226"/>
      <c r="AD337" s="226"/>
      <c r="AE337" s="226"/>
      <c r="AF337" s="226"/>
      <c r="AG337" s="226"/>
      <c r="AH337" s="226"/>
      <c r="AI337" s="226"/>
      <c r="AJ337" s="226"/>
      <c r="AK337" s="226"/>
      <c r="AL337" s="226"/>
      <c r="AM337" s="226"/>
      <c r="AN337" s="226"/>
      <c r="AO337" s="226"/>
      <c r="AP337" s="226"/>
      <c r="AQ337" s="226"/>
      <c r="AR337" s="226"/>
      <c r="AS337" s="226"/>
      <c r="AT337" s="226"/>
      <c r="AU337" s="226"/>
      <c r="AV337" s="226"/>
      <c r="AW337" s="226"/>
      <c r="AX337" s="226"/>
      <c r="AY337" s="226"/>
      <c r="AZ337" s="226"/>
      <c r="BA337" s="226"/>
      <c r="BB337" s="226"/>
      <c r="BC337" s="226"/>
      <c r="BD337" s="227"/>
    </row>
    <row r="338" spans="2:56" s="111" customFormat="1" ht="36" customHeight="1" thickBot="1" x14ac:dyDescent="0.25">
      <c r="B338" s="232" t="s">
        <v>256</v>
      </c>
      <c r="C338" s="233"/>
      <c r="D338" s="233"/>
      <c r="E338" s="233"/>
      <c r="F338" s="233"/>
      <c r="G338" s="233"/>
      <c r="H338" s="233"/>
      <c r="I338" s="233"/>
      <c r="J338" s="233"/>
      <c r="K338" s="233"/>
      <c r="L338" s="233"/>
      <c r="M338" s="233"/>
      <c r="N338" s="233"/>
      <c r="O338" s="233"/>
      <c r="P338" s="233"/>
      <c r="Q338" s="234"/>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c r="AV338" s="235"/>
      <c r="AW338" s="235"/>
      <c r="AX338" s="235"/>
      <c r="AY338" s="235"/>
      <c r="AZ338" s="235"/>
      <c r="BA338" s="235"/>
      <c r="BB338" s="235"/>
      <c r="BC338" s="235"/>
      <c r="BD338" s="236"/>
    </row>
    <row r="339" spans="2:56" s="111" customFormat="1" x14ac:dyDescent="0.2"/>
    <row r="340" spans="2:56" s="111" customFormat="1" ht="15" customHeight="1" x14ac:dyDescent="0.2"/>
    <row r="341" spans="2:56" s="111" customFormat="1" ht="14.45" customHeight="1" x14ac:dyDescent="0.2"/>
    <row r="342" spans="2:56" s="111" customFormat="1" x14ac:dyDescent="0.2"/>
    <row r="343" spans="2:56" s="111" customFormat="1" x14ac:dyDescent="0.2"/>
    <row r="344" spans="2:56" s="111" customFormat="1" x14ac:dyDescent="0.2"/>
    <row r="345" spans="2:56" s="111" customFormat="1" x14ac:dyDescent="0.2"/>
    <row r="346" spans="2:56" s="111" customFormat="1" x14ac:dyDescent="0.2"/>
    <row r="347" spans="2:56" s="111" customFormat="1" x14ac:dyDescent="0.2"/>
    <row r="348" spans="2:56" s="111" customFormat="1" x14ac:dyDescent="0.2"/>
    <row r="349" spans="2:56" s="111" customFormat="1" x14ac:dyDescent="0.2"/>
    <row r="350" spans="2:56" s="111" customFormat="1" x14ac:dyDescent="0.2"/>
    <row r="351" spans="2:56" s="111" customFormat="1" x14ac:dyDescent="0.2"/>
    <row r="352" spans="2:56" s="111" customFormat="1" x14ac:dyDescent="0.2"/>
    <row r="353" s="111" customFormat="1" x14ac:dyDescent="0.2"/>
    <row r="354" s="111" customFormat="1" x14ac:dyDescent="0.2"/>
    <row r="355" s="111" customFormat="1" x14ac:dyDescent="0.2"/>
    <row r="356" s="111" customFormat="1" x14ac:dyDescent="0.2"/>
    <row r="357" s="111" customFormat="1" x14ac:dyDescent="0.2"/>
    <row r="358" s="111" customFormat="1" x14ac:dyDescent="0.2"/>
    <row r="359" s="111" customFormat="1" x14ac:dyDescent="0.2"/>
    <row r="360" s="111" customFormat="1" x14ac:dyDescent="0.2"/>
    <row r="361" s="111" customFormat="1" x14ac:dyDescent="0.2"/>
    <row r="362" s="111" customFormat="1" x14ac:dyDescent="0.2"/>
    <row r="363" s="111" customFormat="1" x14ac:dyDescent="0.2"/>
    <row r="364" s="111" customFormat="1" x14ac:dyDescent="0.2"/>
    <row r="365" s="111" customFormat="1" x14ac:dyDescent="0.2"/>
    <row r="366" s="111" customFormat="1" x14ac:dyDescent="0.2"/>
    <row r="367" s="111" customFormat="1" x14ac:dyDescent="0.2"/>
    <row r="368" s="111" customFormat="1" x14ac:dyDescent="0.2"/>
    <row r="369" s="111" customFormat="1" x14ac:dyDescent="0.2"/>
    <row r="370" s="111" customFormat="1" x14ac:dyDescent="0.2"/>
    <row r="371" s="111" customFormat="1" x14ac:dyDescent="0.2"/>
    <row r="372" s="111" customFormat="1" x14ac:dyDescent="0.2"/>
    <row r="373" s="111" customFormat="1" x14ac:dyDescent="0.2"/>
    <row r="374" s="111" customFormat="1" x14ac:dyDescent="0.2"/>
    <row r="375" s="111" customFormat="1" x14ac:dyDescent="0.2"/>
    <row r="376" s="111" customFormat="1" x14ac:dyDescent="0.2"/>
    <row r="377" s="111" customFormat="1" x14ac:dyDescent="0.2"/>
    <row r="378" s="111" customFormat="1" x14ac:dyDescent="0.2"/>
    <row r="379" s="111" customFormat="1" x14ac:dyDescent="0.2"/>
    <row r="380" s="111" customFormat="1" x14ac:dyDescent="0.2"/>
    <row r="381" s="111" customFormat="1" x14ac:dyDescent="0.2"/>
    <row r="382" s="111" customFormat="1" x14ac:dyDescent="0.2"/>
    <row r="383" s="111" customFormat="1" x14ac:dyDescent="0.2"/>
    <row r="384" s="111" customFormat="1" x14ac:dyDescent="0.2"/>
    <row r="385" s="111" customFormat="1" x14ac:dyDescent="0.2"/>
    <row r="386" s="111" customFormat="1" x14ac:dyDescent="0.2"/>
    <row r="387" s="111" customFormat="1" x14ac:dyDescent="0.2"/>
    <row r="388" s="111" customFormat="1" x14ac:dyDescent="0.2"/>
    <row r="389" s="111" customFormat="1" x14ac:dyDescent="0.2"/>
    <row r="390" s="111" customFormat="1" x14ac:dyDescent="0.2"/>
    <row r="391" s="111" customFormat="1" x14ac:dyDescent="0.2"/>
    <row r="392" s="111" customFormat="1" x14ac:dyDescent="0.2"/>
    <row r="393" s="111" customFormat="1" x14ac:dyDescent="0.2"/>
    <row r="394" s="111" customFormat="1" x14ac:dyDescent="0.2"/>
    <row r="395" s="111" customFormat="1" x14ac:dyDescent="0.2"/>
    <row r="396" s="111" customFormat="1" x14ac:dyDescent="0.2"/>
    <row r="397" s="111" customFormat="1" x14ac:dyDescent="0.2"/>
    <row r="398" s="111" customFormat="1" x14ac:dyDescent="0.2"/>
    <row r="399" s="111" customFormat="1" x14ac:dyDescent="0.2"/>
    <row r="400" s="111" customFormat="1" x14ac:dyDescent="0.2"/>
    <row r="401" spans="35:57" s="111" customFormat="1" x14ac:dyDescent="0.2"/>
    <row r="402" spans="35:57" s="111" customFormat="1" ht="13.5" thickBot="1" x14ac:dyDescent="0.25"/>
    <row r="403" spans="35:57" s="111" customFormat="1" ht="13.5" thickBot="1" x14ac:dyDescent="0.25">
      <c r="AI403" s="2" t="s">
        <v>5</v>
      </c>
      <c r="AJ403" s="211"/>
      <c r="AK403" s="211"/>
      <c r="AL403" s="211"/>
      <c r="AM403" s="211"/>
      <c r="AN403" s="211"/>
      <c r="AO403" s="211"/>
      <c r="AP403" s="211"/>
      <c r="AQ403" s="211"/>
      <c r="AR403" s="211"/>
      <c r="AS403" s="211"/>
      <c r="AT403" s="211"/>
      <c r="AU403" s="211"/>
      <c r="AV403" s="211"/>
      <c r="AW403" s="211"/>
      <c r="AX403" s="237" t="str">
        <f>$AW$1</f>
        <v/>
      </c>
      <c r="AY403" s="237"/>
      <c r="AZ403" s="237"/>
      <c r="BA403" s="237"/>
      <c r="BB403" s="237"/>
      <c r="BC403" s="237"/>
      <c r="BD403" s="237"/>
      <c r="BE403" s="238"/>
    </row>
    <row r="404" spans="35:57" s="111" customFormat="1" x14ac:dyDescent="0.2">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03" t="str">
        <f>Verzioszam</f>
        <v>v5.1</v>
      </c>
    </row>
    <row r="405" spans="35:57" s="111" customFormat="1" x14ac:dyDescent="0.2"/>
    <row r="406" spans="35:57" s="111" customFormat="1" x14ac:dyDescent="0.2"/>
    <row r="407" spans="35:57" s="111" customFormat="1" x14ac:dyDescent="0.2"/>
    <row r="408" spans="35:57" s="111" customFormat="1" x14ac:dyDescent="0.2"/>
    <row r="409" spans="35:57" s="111" customFormat="1" x14ac:dyDescent="0.2"/>
    <row r="410" spans="35:57" s="111" customFormat="1" x14ac:dyDescent="0.2"/>
    <row r="411" spans="35:57" s="111" customFormat="1" x14ac:dyDescent="0.2"/>
    <row r="412" spans="35:57" s="111" customFormat="1" x14ac:dyDescent="0.2"/>
    <row r="413" spans="35:57" s="111" customFormat="1" x14ac:dyDescent="0.2"/>
    <row r="414" spans="35:57" s="111" customFormat="1" x14ac:dyDescent="0.2"/>
    <row r="415" spans="35:57" s="111" customFormat="1" x14ac:dyDescent="0.2"/>
    <row r="416" spans="35:57" s="111" customFormat="1" x14ac:dyDescent="0.2"/>
    <row r="417" spans="2:56" s="111" customFormat="1" x14ac:dyDescent="0.2"/>
    <row r="418" spans="2:56" s="111" customFormat="1" x14ac:dyDescent="0.2"/>
    <row r="419" spans="2:56" s="111" customFormat="1" x14ac:dyDescent="0.2"/>
    <row r="420" spans="2:56" s="111" customFormat="1" x14ac:dyDescent="0.2">
      <c r="B420" s="214" t="s">
        <v>35</v>
      </c>
      <c r="C420" s="214"/>
      <c r="D420" s="239"/>
      <c r="E420" s="239"/>
      <c r="F420" s="239"/>
      <c r="G420" s="239"/>
      <c r="H420" s="239"/>
      <c r="I420" s="239"/>
      <c r="J420" s="214" t="s">
        <v>191</v>
      </c>
      <c r="K420" s="215"/>
      <c r="L420" s="216"/>
      <c r="M420" s="239"/>
      <c r="N420" s="239"/>
      <c r="O420" s="239"/>
      <c r="P420" s="239"/>
      <c r="Q420" s="239"/>
      <c r="R420" s="239"/>
      <c r="S420" s="239"/>
      <c r="T420" s="239"/>
      <c r="U420" s="239"/>
      <c r="V420" s="239"/>
      <c r="W420" s="239"/>
      <c r="X420" s="217" t="s">
        <v>192</v>
      </c>
      <c r="Y420" s="214"/>
      <c r="Z420" s="214"/>
    </row>
    <row r="421" spans="2:56" s="111" customFormat="1" x14ac:dyDescent="0.2"/>
    <row r="422" spans="2:56" s="111" customFormat="1" x14ac:dyDescent="0.2">
      <c r="AG422" s="190"/>
      <c r="AH422" s="240"/>
      <c r="AI422" s="240"/>
      <c r="AJ422" s="240"/>
      <c r="AK422" s="240"/>
      <c r="AL422" s="240"/>
      <c r="AM422" s="240"/>
      <c r="AN422" s="240"/>
      <c r="AO422" s="240"/>
      <c r="AP422" s="240"/>
      <c r="AQ422" s="240"/>
      <c r="AR422" s="240"/>
      <c r="AS422" s="240"/>
      <c r="AT422" s="240"/>
      <c r="AU422" s="240"/>
      <c r="AV422" s="240"/>
      <c r="AW422" s="240"/>
      <c r="AX422" s="240"/>
      <c r="AY422" s="240"/>
      <c r="AZ422" s="240"/>
      <c r="BA422" s="240"/>
      <c r="BB422" s="240"/>
      <c r="BC422" s="190"/>
      <c r="BD422" s="190"/>
    </row>
    <row r="423" spans="2:56" s="111" customFormat="1" x14ac:dyDescent="0.2">
      <c r="B423" s="214"/>
      <c r="C423" s="214"/>
      <c r="D423" s="214"/>
      <c r="E423" s="214"/>
      <c r="F423" s="214"/>
      <c r="G423" s="214"/>
      <c r="H423" s="214"/>
      <c r="I423" s="214"/>
      <c r="J423" s="214"/>
      <c r="K423" s="218"/>
      <c r="L423" s="214"/>
      <c r="M423" s="214"/>
      <c r="N423" s="214"/>
      <c r="O423" s="214"/>
      <c r="P423" s="214"/>
      <c r="Q423" s="214"/>
      <c r="R423" s="214"/>
      <c r="S423" s="214"/>
      <c r="T423" s="214"/>
      <c r="U423" s="214"/>
      <c r="V423" s="214"/>
      <c r="W423" s="214"/>
      <c r="X423" s="214"/>
      <c r="Y423" s="214"/>
      <c r="Z423" s="214"/>
      <c r="AA423" s="214"/>
      <c r="AB423" s="214"/>
      <c r="AC423" s="214"/>
      <c r="AD423" s="214"/>
      <c r="AE423" s="214"/>
      <c r="AF423" s="219"/>
      <c r="AG423" s="190"/>
      <c r="AH423" s="241" t="s">
        <v>257</v>
      </c>
      <c r="AI423" s="241"/>
      <c r="AJ423" s="241"/>
      <c r="AK423" s="241"/>
      <c r="AL423" s="241"/>
      <c r="AM423" s="241"/>
      <c r="AN423" s="241"/>
      <c r="AO423" s="241"/>
      <c r="AP423" s="241"/>
      <c r="AQ423" s="241"/>
      <c r="AR423" s="241"/>
      <c r="AS423" s="241"/>
      <c r="AT423" s="241"/>
      <c r="AU423" s="241"/>
      <c r="AV423" s="241"/>
      <c r="AW423" s="241"/>
      <c r="AX423" s="241"/>
      <c r="AY423" s="241"/>
      <c r="AZ423" s="241"/>
      <c r="BA423" s="241"/>
      <c r="BB423" s="241"/>
      <c r="BC423" s="190"/>
      <c r="BD423" s="190"/>
    </row>
    <row r="424" spans="2:56" s="111" customFormat="1" x14ac:dyDescent="0.2">
      <c r="B424" s="220" t="s">
        <v>258</v>
      </c>
      <c r="C424" s="214"/>
      <c r="D424" s="214"/>
      <c r="E424" s="214"/>
      <c r="F424" s="214"/>
      <c r="G424" s="214"/>
      <c r="H424" s="214"/>
      <c r="I424" s="214"/>
      <c r="J424" s="214"/>
      <c r="K424" s="218"/>
      <c r="L424" s="214"/>
      <c r="M424" s="214"/>
      <c r="N424" s="214"/>
      <c r="O424" s="214"/>
      <c r="P424" s="214"/>
      <c r="Q424" s="214"/>
      <c r="R424" s="214"/>
      <c r="S424" s="214"/>
      <c r="T424" s="214"/>
      <c r="U424" s="214"/>
      <c r="V424" s="214"/>
      <c r="W424" s="214"/>
      <c r="X424" s="214"/>
      <c r="Y424" s="214"/>
      <c r="Z424" s="214"/>
      <c r="AA424" s="214"/>
      <c r="AB424" s="214"/>
      <c r="AC424" s="214"/>
      <c r="AD424" s="214"/>
      <c r="AE424" s="214"/>
      <c r="AF424" s="219"/>
      <c r="AG424" s="219"/>
      <c r="AH424" s="219"/>
      <c r="AI424" s="219"/>
      <c r="AJ424" s="219"/>
      <c r="AK424" s="219"/>
      <c r="AL424" s="219"/>
      <c r="AM424" s="219"/>
      <c r="AN424" s="219"/>
      <c r="AO424" s="219"/>
      <c r="AP424" s="219"/>
      <c r="AQ424" s="219"/>
      <c r="AR424" s="219"/>
      <c r="AS424" s="219"/>
      <c r="AT424" s="219"/>
      <c r="AU424" s="219"/>
      <c r="AV424" s="219"/>
      <c r="AW424" s="219"/>
      <c r="AX424" s="219"/>
      <c r="AY424" s="219"/>
      <c r="AZ424" s="219"/>
      <c r="BA424" s="190"/>
      <c r="BB424" s="190"/>
      <c r="BC424" s="190"/>
      <c r="BD424" s="190"/>
    </row>
    <row r="425" spans="2:56" s="111" customFormat="1" x14ac:dyDescent="0.2">
      <c r="B425" s="190"/>
      <c r="C425" s="190"/>
      <c r="D425" s="190"/>
      <c r="E425" s="190"/>
      <c r="F425" s="190"/>
      <c r="G425" s="190"/>
      <c r="H425" s="190"/>
      <c r="I425" s="190"/>
      <c r="J425" s="190"/>
      <c r="K425" s="214"/>
      <c r="L425" s="190"/>
      <c r="M425" s="190"/>
      <c r="N425" s="190"/>
      <c r="O425" s="190"/>
      <c r="P425" s="190"/>
      <c r="Q425" s="190"/>
      <c r="R425" s="190"/>
      <c r="S425" s="190"/>
      <c r="T425" s="190"/>
      <c r="U425" s="190"/>
      <c r="V425" s="190"/>
      <c r="W425" s="190"/>
      <c r="X425" s="190"/>
      <c r="Y425" s="190"/>
      <c r="Z425" s="190"/>
      <c r="AA425" s="190"/>
      <c r="AB425" s="190"/>
      <c r="AC425" s="190"/>
      <c r="AD425" s="190"/>
      <c r="BA425" s="190"/>
      <c r="BB425" s="190"/>
      <c r="BC425" s="190"/>
      <c r="BD425" s="190"/>
    </row>
    <row r="426" spans="2:56" s="111" customFormat="1" x14ac:dyDescent="0.2">
      <c r="B426" s="190"/>
      <c r="C426" s="190"/>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c r="AA426" s="190"/>
      <c r="AB426" s="190"/>
      <c r="AC426" s="190"/>
      <c r="AD426" s="190"/>
      <c r="BA426" s="190"/>
      <c r="BB426" s="190"/>
      <c r="BC426" s="190"/>
      <c r="BD426" s="190"/>
    </row>
    <row r="427" spans="2:56" s="111" customFormat="1" x14ac:dyDescent="0.2">
      <c r="B427" s="219"/>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BA427" s="190"/>
      <c r="BB427" s="190"/>
      <c r="BC427" s="190"/>
      <c r="BD427" s="190"/>
    </row>
    <row r="428" spans="2:56" s="111" customFormat="1" x14ac:dyDescent="0.2">
      <c r="C428" s="190"/>
      <c r="D428" s="190" t="s">
        <v>259</v>
      </c>
      <c r="F428" s="190"/>
      <c r="G428" s="242"/>
      <c r="H428" s="242"/>
      <c r="I428" s="242"/>
      <c r="J428" s="242"/>
      <c r="K428" s="242"/>
      <c r="L428" s="242"/>
      <c r="M428" s="242"/>
      <c r="N428" s="242"/>
      <c r="O428" s="242"/>
      <c r="P428" s="242"/>
      <c r="Q428" s="242"/>
      <c r="R428" s="242"/>
      <c r="S428" s="242"/>
      <c r="T428" s="242"/>
      <c r="U428" s="242"/>
      <c r="V428" s="190"/>
      <c r="W428" s="190"/>
      <c r="X428" s="190"/>
      <c r="Y428" s="190"/>
      <c r="Z428" s="190"/>
      <c r="AA428" s="190"/>
      <c r="AB428" s="190"/>
      <c r="AC428" s="190"/>
      <c r="AD428" s="190"/>
      <c r="AF428" s="190" t="s">
        <v>260</v>
      </c>
      <c r="AG428" s="190"/>
      <c r="AH428" s="214"/>
      <c r="AI428" s="243"/>
      <c r="AJ428" s="244"/>
      <c r="AK428" s="244"/>
      <c r="AL428" s="244"/>
      <c r="AM428" s="244"/>
      <c r="AN428" s="244"/>
      <c r="AO428" s="244"/>
      <c r="AP428" s="244"/>
      <c r="AQ428" s="244"/>
      <c r="AR428" s="244"/>
      <c r="AS428" s="244"/>
      <c r="AT428" s="244"/>
      <c r="AU428" s="244"/>
      <c r="AV428" s="244"/>
      <c r="AW428" s="244"/>
      <c r="AX428" s="244"/>
      <c r="AY428" s="244"/>
      <c r="AZ428" s="244"/>
      <c r="BA428" s="245"/>
      <c r="BB428" s="190"/>
      <c r="BC428" s="190"/>
      <c r="BD428" s="190"/>
    </row>
    <row r="429" spans="2:56" s="111" customFormat="1" x14ac:dyDescent="0.2">
      <c r="D429" s="190" t="s">
        <v>261</v>
      </c>
      <c r="F429" s="190"/>
      <c r="G429" s="242"/>
      <c r="H429" s="242"/>
      <c r="I429" s="242"/>
      <c r="J429" s="242"/>
      <c r="K429" s="242"/>
      <c r="L429" s="242"/>
      <c r="M429" s="242"/>
      <c r="N429" s="242"/>
      <c r="O429" s="242"/>
      <c r="P429" s="242"/>
      <c r="Q429" s="242"/>
      <c r="R429" s="242"/>
      <c r="S429" s="242"/>
      <c r="T429" s="242"/>
      <c r="U429" s="242"/>
      <c r="V429" s="190"/>
      <c r="W429" s="190"/>
      <c r="X429" s="190"/>
      <c r="Y429" s="190"/>
      <c r="Z429" s="190"/>
      <c r="AA429" s="190"/>
      <c r="AB429" s="190"/>
      <c r="AC429" s="190"/>
      <c r="AF429" s="190" t="s">
        <v>261</v>
      </c>
      <c r="AG429" s="190"/>
      <c r="AH429" s="190"/>
      <c r="AI429" s="246"/>
      <c r="AJ429" s="247"/>
      <c r="AK429" s="247"/>
      <c r="AL429" s="247"/>
      <c r="AM429" s="247"/>
      <c r="AN429" s="247"/>
      <c r="AO429" s="247"/>
      <c r="AP429" s="247"/>
      <c r="AQ429" s="247"/>
      <c r="AR429" s="247"/>
      <c r="AS429" s="247"/>
      <c r="AT429" s="247"/>
      <c r="AU429" s="247"/>
      <c r="AV429" s="247"/>
      <c r="AW429" s="247"/>
      <c r="AX429" s="247"/>
      <c r="AY429" s="247"/>
      <c r="AZ429" s="247"/>
      <c r="BA429" s="248"/>
      <c r="BB429" s="190"/>
      <c r="BC429" s="190"/>
      <c r="BD429" s="190"/>
    </row>
    <row r="430" spans="2:56" s="111" customFormat="1" x14ac:dyDescent="0.2">
      <c r="D430" s="190" t="s">
        <v>262</v>
      </c>
      <c r="F430" s="190"/>
      <c r="G430" s="228"/>
      <c r="H430" s="228"/>
      <c r="I430" s="228"/>
      <c r="J430" s="228"/>
      <c r="K430" s="228"/>
      <c r="L430" s="228"/>
      <c r="M430" s="228"/>
      <c r="N430" s="228"/>
      <c r="O430" s="228"/>
      <c r="P430" s="228"/>
      <c r="Q430" s="228"/>
      <c r="R430" s="228"/>
      <c r="S430" s="228"/>
      <c r="T430" s="228"/>
      <c r="U430" s="228"/>
      <c r="V430" s="190"/>
      <c r="W430" s="190"/>
      <c r="X430" s="190"/>
      <c r="Y430" s="190"/>
      <c r="Z430" s="190"/>
      <c r="AA430" s="190"/>
      <c r="AB430" s="190"/>
      <c r="AC430" s="190"/>
      <c r="AF430" s="190" t="s">
        <v>262</v>
      </c>
      <c r="AG430" s="190"/>
      <c r="AH430" s="190"/>
      <c r="AI430" s="229"/>
      <c r="AJ430" s="230"/>
      <c r="AK430" s="230"/>
      <c r="AL430" s="230"/>
      <c r="AM430" s="230"/>
      <c r="AN430" s="230"/>
      <c r="AO430" s="230"/>
      <c r="AP430" s="230"/>
      <c r="AQ430" s="230"/>
      <c r="AR430" s="230"/>
      <c r="AS430" s="230"/>
      <c r="AT430" s="230"/>
      <c r="AU430" s="230"/>
      <c r="AV430" s="230"/>
      <c r="AW430" s="230"/>
      <c r="AX430" s="230"/>
      <c r="AY430" s="230"/>
      <c r="AZ430" s="230"/>
      <c r="BA430" s="231"/>
      <c r="BB430" s="190"/>
      <c r="BC430" s="190"/>
      <c r="BD430" s="190"/>
    </row>
    <row r="431" spans="2:56" s="111" customFormat="1" x14ac:dyDescent="0.2">
      <c r="D431" s="190" t="s">
        <v>263</v>
      </c>
      <c r="F431" s="190"/>
      <c r="G431" s="228"/>
      <c r="H431" s="228"/>
      <c r="I431" s="228"/>
      <c r="J431" s="228"/>
      <c r="K431" s="228"/>
      <c r="L431" s="228"/>
      <c r="M431" s="228"/>
      <c r="N431" s="228"/>
      <c r="O431" s="228"/>
      <c r="P431" s="228"/>
      <c r="Q431" s="228"/>
      <c r="R431" s="228"/>
      <c r="S431" s="228"/>
      <c r="T431" s="228"/>
      <c r="U431" s="228"/>
      <c r="V431" s="221"/>
      <c r="W431" s="221"/>
      <c r="X431" s="221"/>
      <c r="Y431" s="221"/>
      <c r="Z431" s="221"/>
      <c r="AA431" s="221"/>
      <c r="AB431" s="221"/>
      <c r="AC431" s="190"/>
      <c r="AF431" s="190" t="s">
        <v>263</v>
      </c>
      <c r="AG431" s="190"/>
      <c r="AH431" s="190"/>
      <c r="AI431" s="229"/>
      <c r="AJ431" s="230"/>
      <c r="AK431" s="230"/>
      <c r="AL431" s="230"/>
      <c r="AM431" s="230"/>
      <c r="AN431" s="230"/>
      <c r="AO431" s="230"/>
      <c r="AP431" s="230"/>
      <c r="AQ431" s="230"/>
      <c r="AR431" s="230"/>
      <c r="AS431" s="230"/>
      <c r="AT431" s="230"/>
      <c r="AU431" s="230"/>
      <c r="AV431" s="230"/>
      <c r="AW431" s="230"/>
      <c r="AX431" s="230"/>
      <c r="AY431" s="230"/>
      <c r="AZ431" s="230"/>
      <c r="BA431" s="231"/>
      <c r="BB431" s="222"/>
      <c r="BC431" s="222"/>
      <c r="BD431" s="222"/>
    </row>
    <row r="432" spans="2:56" s="111" customFormat="1" x14ac:dyDescent="0.2">
      <c r="S432" s="221"/>
      <c r="T432" s="221"/>
      <c r="U432" s="221"/>
      <c r="V432" s="221"/>
      <c r="W432" s="221"/>
      <c r="X432" s="221"/>
      <c r="Y432" s="221"/>
      <c r="Z432" s="221"/>
      <c r="AA432" s="221"/>
      <c r="AB432" s="221"/>
      <c r="AC432" s="190"/>
      <c r="AZ432" s="222"/>
      <c r="BA432" s="222"/>
      <c r="BB432" s="222"/>
      <c r="BC432" s="222"/>
      <c r="BD432" s="222"/>
    </row>
    <row r="433" s="111" customFormat="1"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sheetData>
  <sheetProtection algorithmName="SHA-512" hashValue="aXb0+JsYkLwq48qAwAMVOWZVwvtklc8geX12EFXIA6AFCZOUYtfU0hYOeBn7sOYW6ZTneWqNqmgglljp8ZgK1w==" saltValue="tJXhsMshVDERv6rEJKhgSw==" spinCount="100000" sheet="1" selectLockedCells="1"/>
  <mergeCells count="593">
    <mergeCell ref="O94:Y95"/>
    <mergeCell ref="Z94:AI95"/>
    <mergeCell ref="AJ103:AT103"/>
    <mergeCell ref="B100:N100"/>
    <mergeCell ref="AU102:BE102"/>
    <mergeCell ref="Z100:AI101"/>
    <mergeCell ref="O96:Y96"/>
    <mergeCell ref="Z96:AI96"/>
    <mergeCell ref="AJ96:AT96"/>
    <mergeCell ref="AU96:BE96"/>
    <mergeCell ref="O97:Y97"/>
    <mergeCell ref="Z97:AI97"/>
    <mergeCell ref="AJ97:AT97"/>
    <mergeCell ref="AU97:BE97"/>
    <mergeCell ref="AJ94:AT95"/>
    <mergeCell ref="AU94:BE95"/>
    <mergeCell ref="O98:Y98"/>
    <mergeCell ref="O99:Y99"/>
    <mergeCell ref="Z99:AI99"/>
    <mergeCell ref="AJ99:AT99"/>
    <mergeCell ref="AJ100:AT101"/>
    <mergeCell ref="O100:Y101"/>
    <mergeCell ref="O102:Y102"/>
    <mergeCell ref="Z98:AI98"/>
    <mergeCell ref="B318:BE318"/>
    <mergeCell ref="B146:BE146"/>
    <mergeCell ref="D138:BE138"/>
    <mergeCell ref="B140:BE140"/>
    <mergeCell ref="B139:BE139"/>
    <mergeCell ref="B142:BE142"/>
    <mergeCell ref="B143:BE143"/>
    <mergeCell ref="B144:BE144"/>
    <mergeCell ref="B141:BE141"/>
    <mergeCell ref="B145:BE145"/>
    <mergeCell ref="AQ249:BC249"/>
    <mergeCell ref="B202:U202"/>
    <mergeCell ref="AK216:BD216"/>
    <mergeCell ref="D281:P281"/>
    <mergeCell ref="AN258:AP258"/>
    <mergeCell ref="B256:U256"/>
    <mergeCell ref="AQ256:AX256"/>
    <mergeCell ref="AY256:BE256"/>
    <mergeCell ref="B311:BE311"/>
    <mergeCell ref="N271:BD271"/>
    <mergeCell ref="N272:BD272"/>
    <mergeCell ref="N274:BD274"/>
    <mergeCell ref="N275:BD275"/>
    <mergeCell ref="N276:BD276"/>
    <mergeCell ref="AU118:BE118"/>
    <mergeCell ref="AV120:BE120"/>
    <mergeCell ref="AU106:BE106"/>
    <mergeCell ref="N117:X117"/>
    <mergeCell ref="B96:N96"/>
    <mergeCell ref="B98:N98"/>
    <mergeCell ref="AU100:BE101"/>
    <mergeCell ref="Z103:AI103"/>
    <mergeCell ref="AU103:BE103"/>
    <mergeCell ref="B102:N102"/>
    <mergeCell ref="AU108:BE109"/>
    <mergeCell ref="O110:Y110"/>
    <mergeCell ref="O120:X120"/>
    <mergeCell ref="B111:C112"/>
    <mergeCell ref="Z102:AI102"/>
    <mergeCell ref="AJ102:AT102"/>
    <mergeCell ref="AJ117:AT117"/>
    <mergeCell ref="AJ114:AT114"/>
    <mergeCell ref="Z108:AI109"/>
    <mergeCell ref="AJ116:AT116"/>
    <mergeCell ref="AU117:BE117"/>
    <mergeCell ref="Y117:AI117"/>
    <mergeCell ref="N116:X116"/>
    <mergeCell ref="Y116:AI116"/>
    <mergeCell ref="Y118:AI118"/>
    <mergeCell ref="AJ118:AT118"/>
    <mergeCell ref="AK120:AT120"/>
    <mergeCell ref="N118:X118"/>
    <mergeCell ref="N119:X119"/>
    <mergeCell ref="AJ131:AT131"/>
    <mergeCell ref="Y135:AI135"/>
    <mergeCell ref="AU129:BE129"/>
    <mergeCell ref="AS213:BE213"/>
    <mergeCell ref="Y126:AI126"/>
    <mergeCell ref="N125:X125"/>
    <mergeCell ref="Y125:AI125"/>
    <mergeCell ref="N126:X126"/>
    <mergeCell ref="N124:X124"/>
    <mergeCell ref="Y124:AI124"/>
    <mergeCell ref="AJ124:AT124"/>
    <mergeCell ref="AU124:BE124"/>
    <mergeCell ref="AU122:BE123"/>
    <mergeCell ref="AV121:BE121"/>
    <mergeCell ref="AK121:AT121"/>
    <mergeCell ref="AJ125:AT125"/>
    <mergeCell ref="AJ126:AT126"/>
    <mergeCell ref="AU125:BE125"/>
    <mergeCell ref="Z120:AI120"/>
    <mergeCell ref="AU116:BE116"/>
    <mergeCell ref="AJ107:AT107"/>
    <mergeCell ref="O108:Y109"/>
    <mergeCell ref="AJ108:AT109"/>
    <mergeCell ref="D148:BE148"/>
    <mergeCell ref="AQ200:BC200"/>
    <mergeCell ref="AV203:BC203"/>
    <mergeCell ref="AV237:BC237"/>
    <mergeCell ref="N113:X113"/>
    <mergeCell ref="B194:BE194"/>
    <mergeCell ref="Y129:AI129"/>
    <mergeCell ref="N127:X128"/>
    <mergeCell ref="N129:X129"/>
    <mergeCell ref="B149:BE150"/>
    <mergeCell ref="B137:BE137"/>
    <mergeCell ref="AY202:BE202"/>
    <mergeCell ref="AY222:BE222"/>
    <mergeCell ref="AJ135:AT135"/>
    <mergeCell ref="Y133:AI134"/>
    <mergeCell ref="Y119:AI119"/>
    <mergeCell ref="AJ119:AT119"/>
    <mergeCell ref="AU126:BE126"/>
    <mergeCell ref="AU119:BE119"/>
    <mergeCell ref="AJ122:AT123"/>
    <mergeCell ref="B104:N104"/>
    <mergeCell ref="O103:Y103"/>
    <mergeCell ref="Z104:AI104"/>
    <mergeCell ref="E242:AG242"/>
    <mergeCell ref="AI242:AM242"/>
    <mergeCell ref="AN242:AP242"/>
    <mergeCell ref="L213:AJ213"/>
    <mergeCell ref="AK213:AR213"/>
    <mergeCell ref="AQ202:AX202"/>
    <mergeCell ref="AS241:BE242"/>
    <mergeCell ref="B205:U205"/>
    <mergeCell ref="B103:N103"/>
    <mergeCell ref="AJ106:AT106"/>
    <mergeCell ref="AU127:BE128"/>
    <mergeCell ref="Y132:AI132"/>
    <mergeCell ref="AJ132:AT132"/>
    <mergeCell ref="AU132:BE132"/>
    <mergeCell ref="AU131:BE131"/>
    <mergeCell ref="AU135:BE135"/>
    <mergeCell ref="AU133:BE134"/>
    <mergeCell ref="AJ133:AT134"/>
    <mergeCell ref="Y127:AI128"/>
    <mergeCell ref="AJ129:AT129"/>
    <mergeCell ref="AJ127:AT128"/>
    <mergeCell ref="B289:D289"/>
    <mergeCell ref="E289:BE289"/>
    <mergeCell ref="B290:E290"/>
    <mergeCell ref="F290:Q290"/>
    <mergeCell ref="R290:W290"/>
    <mergeCell ref="B309:BE309"/>
    <mergeCell ref="X290:BE290"/>
    <mergeCell ref="B291:BE291"/>
    <mergeCell ref="B292:BE292"/>
    <mergeCell ref="D293:P293"/>
    <mergeCell ref="T293:AE293"/>
    <mergeCell ref="AY239:BE239"/>
    <mergeCell ref="AS258:BE259"/>
    <mergeCell ref="B255:R255"/>
    <mergeCell ref="B310:BE310"/>
    <mergeCell ref="AX266:BE266"/>
    <mergeCell ref="E209:AG209"/>
    <mergeCell ref="E211:AG211"/>
    <mergeCell ref="E226:AG226"/>
    <mergeCell ref="E228:AG228"/>
    <mergeCell ref="E243:AG243"/>
    <mergeCell ref="E245:AG245"/>
    <mergeCell ref="E260:AG260"/>
    <mergeCell ref="E262:AG262"/>
    <mergeCell ref="E259:AG259"/>
    <mergeCell ref="AI259:AM259"/>
    <mergeCell ref="AQ251:BC251"/>
    <mergeCell ref="AV254:BC254"/>
    <mergeCell ref="E258:AG258"/>
    <mergeCell ref="AI258:AM258"/>
    <mergeCell ref="T281:AE281"/>
    <mergeCell ref="AN241:AP241"/>
    <mergeCell ref="V219:AP219"/>
    <mergeCell ref="AQ219:AX219"/>
    <mergeCell ref="AY219:BE219"/>
    <mergeCell ref="AJ110:AT110"/>
    <mergeCell ref="AF45:BA45"/>
    <mergeCell ref="O86:Y86"/>
    <mergeCell ref="Z86:AI86"/>
    <mergeCell ref="AJ86:AT86"/>
    <mergeCell ref="AU86:BE86"/>
    <mergeCell ref="C55:BD55"/>
    <mergeCell ref="BB45:BD45"/>
    <mergeCell ref="BB46:BD46"/>
    <mergeCell ref="M77:AC77"/>
    <mergeCell ref="M76:AC76"/>
    <mergeCell ref="B66:S67"/>
    <mergeCell ref="W66:X67"/>
    <mergeCell ref="AC66:AD67"/>
    <mergeCell ref="O85:Y85"/>
    <mergeCell ref="C57:BD57"/>
    <mergeCell ref="C58:BD58"/>
    <mergeCell ref="BA52:BC53"/>
    <mergeCell ref="C59:BD59"/>
    <mergeCell ref="C60:BD60"/>
    <mergeCell ref="AF46:BA46"/>
    <mergeCell ref="AT53:AZ53"/>
    <mergeCell ref="AK52:AS53"/>
    <mergeCell ref="AT52:AZ52"/>
    <mergeCell ref="Z85:AI85"/>
    <mergeCell ref="AJ85:AT85"/>
    <mergeCell ref="AU85:BE85"/>
    <mergeCell ref="C45:W45"/>
    <mergeCell ref="X45:Z45"/>
    <mergeCell ref="AB45:AD45"/>
    <mergeCell ref="B32:AB32"/>
    <mergeCell ref="AA37:AW37"/>
    <mergeCell ref="AC32:BE32"/>
    <mergeCell ref="AX35:BE36"/>
    <mergeCell ref="AA41:AW41"/>
    <mergeCell ref="AA39:AW39"/>
    <mergeCell ref="AQ42:BE42"/>
    <mergeCell ref="BB44:BD44"/>
    <mergeCell ref="AF52:AJ53"/>
    <mergeCell ref="C56:BD56"/>
    <mergeCell ref="AF44:BA44"/>
    <mergeCell ref="B54:BE54"/>
    <mergeCell ref="AB46:AD46"/>
    <mergeCell ref="B52:H53"/>
    <mergeCell ref="AB44:AD44"/>
    <mergeCell ref="AX80:BE80"/>
    <mergeCell ref="O31:AD31"/>
    <mergeCell ref="AI48:AJ49"/>
    <mergeCell ref="AN48:AO49"/>
    <mergeCell ref="M78:AC78"/>
    <mergeCell ref="BD64:BD65"/>
    <mergeCell ref="R62:BB62"/>
    <mergeCell ref="T64:BC65"/>
    <mergeCell ref="H68:AF68"/>
    <mergeCell ref="H69:AF69"/>
    <mergeCell ref="Q70:AF70"/>
    <mergeCell ref="P71:AF72"/>
    <mergeCell ref="M73:AF73"/>
    <mergeCell ref="X39:Z39"/>
    <mergeCell ref="X40:Z40"/>
    <mergeCell ref="X41:Z41"/>
    <mergeCell ref="I52:AE53"/>
    <mergeCell ref="C39:W39"/>
    <mergeCell ref="C40:W40"/>
    <mergeCell ref="C46:W46"/>
    <mergeCell ref="X46:Z46"/>
    <mergeCell ref="V22:BE22"/>
    <mergeCell ref="AO23:BE23"/>
    <mergeCell ref="I26:BE26"/>
    <mergeCell ref="I28:BE28"/>
    <mergeCell ref="J30:BE30"/>
    <mergeCell ref="I27:BE27"/>
    <mergeCell ref="C44:W44"/>
    <mergeCell ref="X44:Z44"/>
    <mergeCell ref="BD52:BD53"/>
    <mergeCell ref="AX41:BE41"/>
    <mergeCell ref="C41:W41"/>
    <mergeCell ref="AR31:BE31"/>
    <mergeCell ref="AX39:BE39"/>
    <mergeCell ref="AA40:AW40"/>
    <mergeCell ref="AX40:BE40"/>
    <mergeCell ref="I29:AF29"/>
    <mergeCell ref="AO29:BE29"/>
    <mergeCell ref="AX37:BE37"/>
    <mergeCell ref="C37:W37"/>
    <mergeCell ref="AA38:AW38"/>
    <mergeCell ref="AX38:BE38"/>
    <mergeCell ref="X38:Z38"/>
    <mergeCell ref="C38:W38"/>
    <mergeCell ref="X37:Z37"/>
    <mergeCell ref="AW1:BE1"/>
    <mergeCell ref="J15:BE15"/>
    <mergeCell ref="J16:BE16"/>
    <mergeCell ref="L17:AF18"/>
    <mergeCell ref="AL17:BE18"/>
    <mergeCell ref="K21:AF21"/>
    <mergeCell ref="AM21:BE21"/>
    <mergeCell ref="K13:BE14"/>
    <mergeCell ref="AR19:BE19"/>
    <mergeCell ref="L20:BE20"/>
    <mergeCell ref="U12:BE12"/>
    <mergeCell ref="B19:S19"/>
    <mergeCell ref="T19:AD19"/>
    <mergeCell ref="O88:Y88"/>
    <mergeCell ref="Z88:AI88"/>
    <mergeCell ref="AJ88:AT88"/>
    <mergeCell ref="AU88:BE88"/>
    <mergeCell ref="O89:Y89"/>
    <mergeCell ref="Z89:AI89"/>
    <mergeCell ref="O90:Y90"/>
    <mergeCell ref="Z90:AI90"/>
    <mergeCell ref="AA93:AI93"/>
    <mergeCell ref="P93:Y93"/>
    <mergeCell ref="O91:Y91"/>
    <mergeCell ref="Z91:AI91"/>
    <mergeCell ref="P92:Y92"/>
    <mergeCell ref="AA92:AI92"/>
    <mergeCell ref="AJ91:AT91"/>
    <mergeCell ref="AU91:BE91"/>
    <mergeCell ref="AV93:BE93"/>
    <mergeCell ref="AJ90:AT90"/>
    <mergeCell ref="AU90:BE90"/>
    <mergeCell ref="AJ89:AT89"/>
    <mergeCell ref="AU89:BE89"/>
    <mergeCell ref="AK93:AT93"/>
    <mergeCell ref="AK92:AT92"/>
    <mergeCell ref="AV92:BE92"/>
    <mergeCell ref="AJ98:AT98"/>
    <mergeCell ref="AU98:BE98"/>
    <mergeCell ref="N114:X114"/>
    <mergeCell ref="Y114:AI114"/>
    <mergeCell ref="AU99:BE99"/>
    <mergeCell ref="AU104:BE104"/>
    <mergeCell ref="O105:Y105"/>
    <mergeCell ref="Z105:AI105"/>
    <mergeCell ref="O104:Y104"/>
    <mergeCell ref="AU110:BE110"/>
    <mergeCell ref="O107:Y107"/>
    <mergeCell ref="Z107:AI107"/>
    <mergeCell ref="O106:Y106"/>
    <mergeCell ref="Z106:AI106"/>
    <mergeCell ref="AU107:BE107"/>
    <mergeCell ref="AU114:BE114"/>
    <mergeCell ref="AJ113:AT113"/>
    <mergeCell ref="Y113:AI113"/>
    <mergeCell ref="AU113:BE113"/>
    <mergeCell ref="AJ105:AT105"/>
    <mergeCell ref="AU105:BE105"/>
    <mergeCell ref="AJ104:AT104"/>
    <mergeCell ref="D111:BE112"/>
    <mergeCell ref="Z110:AI110"/>
    <mergeCell ref="Z121:AI121"/>
    <mergeCell ref="O121:X121"/>
    <mergeCell ref="N122:X123"/>
    <mergeCell ref="Y122:AI123"/>
    <mergeCell ref="D322:V322"/>
    <mergeCell ref="B301:BE302"/>
    <mergeCell ref="B315:BE316"/>
    <mergeCell ref="B304:BE305"/>
    <mergeCell ref="B307:BE308"/>
    <mergeCell ref="B314:BE314"/>
    <mergeCell ref="B206:BE206"/>
    <mergeCell ref="E207:AG207"/>
    <mergeCell ref="AI207:AM207"/>
    <mergeCell ref="AN207:AP207"/>
    <mergeCell ref="AS207:BE208"/>
    <mergeCell ref="E208:AG208"/>
    <mergeCell ref="AI208:AM208"/>
    <mergeCell ref="AN208:AP208"/>
    <mergeCell ref="B223:BE223"/>
    <mergeCell ref="E224:AG224"/>
    <mergeCell ref="AI224:AM224"/>
    <mergeCell ref="AN224:AP224"/>
    <mergeCell ref="AS224:BE225"/>
    <mergeCell ref="B257:BE257"/>
    <mergeCell ref="B313:BE313"/>
    <mergeCell ref="B218:AA218"/>
    <mergeCell ref="B252:AA252"/>
    <mergeCell ref="B238:R238"/>
    <mergeCell ref="T238:BD238"/>
    <mergeCell ref="AQ236:AX236"/>
    <mergeCell ref="AY236:BE236"/>
    <mergeCell ref="AK250:BD250"/>
    <mergeCell ref="AI225:AM225"/>
    <mergeCell ref="AK233:BD233"/>
    <mergeCell ref="B240:BE240"/>
    <mergeCell ref="E241:AG241"/>
    <mergeCell ref="L229:AB229"/>
    <mergeCell ref="AO229:BE229"/>
    <mergeCell ref="L230:AJ230"/>
    <mergeCell ref="AK230:AR230"/>
    <mergeCell ref="E225:AG225"/>
    <mergeCell ref="AQ222:AX222"/>
    <mergeCell ref="B233:AG233"/>
    <mergeCell ref="AH233:AI233"/>
    <mergeCell ref="B279:BE279"/>
    <mergeCell ref="B280:BE280"/>
    <mergeCell ref="AN259:AP259"/>
    <mergeCell ref="B222:U222"/>
    <mergeCell ref="B199:AG199"/>
    <mergeCell ref="AH199:AI199"/>
    <mergeCell ref="B216:AG216"/>
    <mergeCell ref="AH216:AI216"/>
    <mergeCell ref="V222:AP222"/>
    <mergeCell ref="AN225:AP225"/>
    <mergeCell ref="AB218:BD218"/>
    <mergeCell ref="B235:AA235"/>
    <mergeCell ref="AB235:BD235"/>
    <mergeCell ref="B204:R204"/>
    <mergeCell ref="T204:BD204"/>
    <mergeCell ref="B221:R221"/>
    <mergeCell ref="T221:BD221"/>
    <mergeCell ref="AQ205:AX205"/>
    <mergeCell ref="AY205:BE205"/>
    <mergeCell ref="B219:U219"/>
    <mergeCell ref="V231:BE231"/>
    <mergeCell ref="V214:BE214"/>
    <mergeCell ref="B268:BE268"/>
    <mergeCell ref="B269:BE270"/>
    <mergeCell ref="AO212:BE212"/>
    <mergeCell ref="V202:AP202"/>
    <mergeCell ref="AS230:BE230"/>
    <mergeCell ref="B312:BE312"/>
    <mergeCell ref="AQ215:BC215"/>
    <mergeCell ref="AQ217:BC217"/>
    <mergeCell ref="AV220:BC220"/>
    <mergeCell ref="V256:AP256"/>
    <mergeCell ref="AB252:BD252"/>
    <mergeCell ref="B288:BE288"/>
    <mergeCell ref="B278:BE278"/>
    <mergeCell ref="B277:BE277"/>
    <mergeCell ref="B263:BE263"/>
    <mergeCell ref="L246:AB246"/>
    <mergeCell ref="AO246:BE246"/>
    <mergeCell ref="L247:AJ247"/>
    <mergeCell ref="AK247:AR247"/>
    <mergeCell ref="AS247:BE247"/>
    <mergeCell ref="V248:BE248"/>
    <mergeCell ref="B239:U239"/>
    <mergeCell ref="V239:AP239"/>
    <mergeCell ref="AQ239:AX239"/>
    <mergeCell ref="AQ234:BC234"/>
    <mergeCell ref="B130:C130"/>
    <mergeCell ref="B136:C136"/>
    <mergeCell ref="Y131:AI131"/>
    <mergeCell ref="B253:U253"/>
    <mergeCell ref="V253:AP253"/>
    <mergeCell ref="AQ253:AX253"/>
    <mergeCell ref="AY253:BE253"/>
    <mergeCell ref="B236:U236"/>
    <mergeCell ref="V236:AP236"/>
    <mergeCell ref="AI241:AM241"/>
    <mergeCell ref="B147:BE147"/>
    <mergeCell ref="AK199:BD199"/>
    <mergeCell ref="B201:AA201"/>
    <mergeCell ref="AB201:BD201"/>
    <mergeCell ref="V205:AP205"/>
    <mergeCell ref="AO195:BE195"/>
    <mergeCell ref="L196:AJ196"/>
    <mergeCell ref="AK196:AR196"/>
    <mergeCell ref="AS196:BE196"/>
    <mergeCell ref="AX191:BE191"/>
    <mergeCell ref="AQ198:BC198"/>
    <mergeCell ref="L212:AB212"/>
    <mergeCell ref="B193:BE193"/>
    <mergeCell ref="B174:O174"/>
    <mergeCell ref="V197:BE197"/>
    <mergeCell ref="L195:AB195"/>
    <mergeCell ref="AT169:AY169"/>
    <mergeCell ref="AZ169:BE169"/>
    <mergeCell ref="AZ170:BE170"/>
    <mergeCell ref="AT170:AY170"/>
    <mergeCell ref="AN170:AS170"/>
    <mergeCell ref="AH170:AM170"/>
    <mergeCell ref="AB170:AG170"/>
    <mergeCell ref="V170:AA170"/>
    <mergeCell ref="P170:U170"/>
    <mergeCell ref="B176:O176"/>
    <mergeCell ref="AZ176:BE176"/>
    <mergeCell ref="B169:O169"/>
    <mergeCell ref="B178:O178"/>
    <mergeCell ref="B179:O179"/>
    <mergeCell ref="B180:O180"/>
    <mergeCell ref="P169:U169"/>
    <mergeCell ref="V169:AA169"/>
    <mergeCell ref="AB169:AG169"/>
    <mergeCell ref="B170:O170"/>
    <mergeCell ref="B171:O171"/>
    <mergeCell ref="B172:O172"/>
    <mergeCell ref="P174:U174"/>
    <mergeCell ref="V174:AA174"/>
    <mergeCell ref="AB174:AG174"/>
    <mergeCell ref="AH174:AM174"/>
    <mergeCell ref="AN174:AS174"/>
    <mergeCell ref="AT174:AY174"/>
    <mergeCell ref="AZ174:BE174"/>
    <mergeCell ref="P175:U175"/>
    <mergeCell ref="V175:AA175"/>
    <mergeCell ref="AB175:AG175"/>
    <mergeCell ref="AH175:AM175"/>
    <mergeCell ref="AN175:AS175"/>
    <mergeCell ref="AT175:AY175"/>
    <mergeCell ref="AZ175:BE175"/>
    <mergeCell ref="P178:U178"/>
    <mergeCell ref="V178:AA178"/>
    <mergeCell ref="AB178:AG178"/>
    <mergeCell ref="AH178:AM178"/>
    <mergeCell ref="AN178:AS178"/>
    <mergeCell ref="AT178:AY178"/>
    <mergeCell ref="AZ178:BE178"/>
    <mergeCell ref="AH179:AM179"/>
    <mergeCell ref="AN179:AS179"/>
    <mergeCell ref="AT179:AY179"/>
    <mergeCell ref="AZ179:BE179"/>
    <mergeCell ref="P179:U179"/>
    <mergeCell ref="V179:AA179"/>
    <mergeCell ref="AB179:AG179"/>
    <mergeCell ref="V176:AA176"/>
    <mergeCell ref="AH177:AM177"/>
    <mergeCell ref="AN177:AS177"/>
    <mergeCell ref="AT177:AY177"/>
    <mergeCell ref="AZ177:BE177"/>
    <mergeCell ref="B175:O175"/>
    <mergeCell ref="AB176:AG176"/>
    <mergeCell ref="AH176:AM176"/>
    <mergeCell ref="AN176:AS176"/>
    <mergeCell ref="AT176:AY176"/>
    <mergeCell ref="B177:O177"/>
    <mergeCell ref="P177:U177"/>
    <mergeCell ref="V177:AA177"/>
    <mergeCell ref="AB177:AG177"/>
    <mergeCell ref="P176:U176"/>
    <mergeCell ref="B165:BE165"/>
    <mergeCell ref="B166:BE166"/>
    <mergeCell ref="P173:U173"/>
    <mergeCell ref="V173:AA173"/>
    <mergeCell ref="AB173:AG173"/>
    <mergeCell ref="AH173:AM173"/>
    <mergeCell ref="AN173:AS173"/>
    <mergeCell ref="AT173:AY173"/>
    <mergeCell ref="AZ173:BE173"/>
    <mergeCell ref="B173:O173"/>
    <mergeCell ref="B156:C156"/>
    <mergeCell ref="B157:BE157"/>
    <mergeCell ref="B158:BE158"/>
    <mergeCell ref="B159:BE159"/>
    <mergeCell ref="B160:BE160"/>
    <mergeCell ref="B161:BE161"/>
    <mergeCell ref="B162:BE162"/>
    <mergeCell ref="B163:BE163"/>
    <mergeCell ref="B164:BE164"/>
    <mergeCell ref="AX152:BE152"/>
    <mergeCell ref="P171:U171"/>
    <mergeCell ref="V171:AA171"/>
    <mergeCell ref="AB171:AG171"/>
    <mergeCell ref="AH171:AM171"/>
    <mergeCell ref="AN171:AS171"/>
    <mergeCell ref="AT171:AY171"/>
    <mergeCell ref="AZ171:BE171"/>
    <mergeCell ref="P172:U172"/>
    <mergeCell ref="V172:AA172"/>
    <mergeCell ref="AB172:AG172"/>
    <mergeCell ref="AH172:AM172"/>
    <mergeCell ref="AN172:AS172"/>
    <mergeCell ref="AT172:AY172"/>
    <mergeCell ref="AZ172:BE172"/>
    <mergeCell ref="P168:U168"/>
    <mergeCell ref="V168:AA168"/>
    <mergeCell ref="AB168:AG168"/>
    <mergeCell ref="AH168:AM168"/>
    <mergeCell ref="AN168:AS168"/>
    <mergeCell ref="AT168:AY168"/>
    <mergeCell ref="AZ168:BE168"/>
    <mergeCell ref="AH169:AM169"/>
    <mergeCell ref="AN169:AS169"/>
    <mergeCell ref="AN180:AS180"/>
    <mergeCell ref="AT180:AY180"/>
    <mergeCell ref="AZ180:BE180"/>
    <mergeCell ref="AX326:BE326"/>
    <mergeCell ref="B334:P334"/>
    <mergeCell ref="Q334:BD334"/>
    <mergeCell ref="B335:P335"/>
    <mergeCell ref="Q335:BD335"/>
    <mergeCell ref="B336:P336"/>
    <mergeCell ref="Q336:BD336"/>
    <mergeCell ref="C188:BE188"/>
    <mergeCell ref="D185:BE185"/>
    <mergeCell ref="D186:BE186"/>
    <mergeCell ref="C187:BE187"/>
    <mergeCell ref="P180:U180"/>
    <mergeCell ref="V180:AA180"/>
    <mergeCell ref="AB180:AG180"/>
    <mergeCell ref="AH180:AM180"/>
    <mergeCell ref="C182:BE182"/>
    <mergeCell ref="D184:BE184"/>
    <mergeCell ref="T255:BD255"/>
    <mergeCell ref="B250:AG250"/>
    <mergeCell ref="AH250:AI250"/>
    <mergeCell ref="AQ232:BC232"/>
    <mergeCell ref="B337:P337"/>
    <mergeCell ref="Q337:BD337"/>
    <mergeCell ref="G430:U430"/>
    <mergeCell ref="AI430:BA430"/>
    <mergeCell ref="G431:U431"/>
    <mergeCell ref="AI431:BA431"/>
    <mergeCell ref="B338:P338"/>
    <mergeCell ref="Q338:BD338"/>
    <mergeCell ref="AX403:BE403"/>
    <mergeCell ref="D420:I420"/>
    <mergeCell ref="M420:W420"/>
    <mergeCell ref="AH422:BB422"/>
    <mergeCell ref="AH423:BB423"/>
    <mergeCell ref="G428:U429"/>
    <mergeCell ref="AI428:BA429"/>
  </mergeCells>
  <phoneticPr fontId="4" type="noConversion"/>
  <dataValidations count="17">
    <dataValidation type="list" allowBlank="1" showInputMessage="1" showErrorMessage="1" sqref="O94:BE95 N122 Y122 AJ122 AU122" xr:uid="{00000000-0002-0000-0000-000000000000}">
      <formula1>$BI$4:$BI$7</formula1>
    </dataValidation>
    <dataValidation type="list" allowBlank="1" showInputMessage="1" showErrorMessage="1" sqref="O103:O104 Z103:Z104 AJ103:AJ104 AU103:AU104" xr:uid="{00000000-0002-0000-0000-000001000000}">
      <formula1>$BI$9:$BI$11</formula1>
    </dataValidation>
    <dataValidation type="date" allowBlank="1" showInputMessage="1" showErrorMessage="1" sqref="P92:Y93 AA92:AI93 AK92:AT93 AV92:BE93 O120:X121 Z120:AI121 AK120:AT121 AV120:BE121" xr:uid="{00000000-0002-0000-0000-000002000000}">
      <formula1>1</formula1>
      <formula2>73415</formula2>
    </dataValidation>
    <dataValidation type="decimal" allowBlank="1" showInputMessage="1" showErrorMessage="1" sqref="AN224:AN225 AN207:AN208 AN241:AN242 AN258:AN259" xr:uid="{00000000-0002-0000-0000-000003000000}">
      <formula1>0</formula1>
      <formula2>100</formula2>
    </dataValidation>
    <dataValidation type="date" allowBlank="1" showInputMessage="1" showErrorMessage="1" sqref="AY239:BE239 AY222:BE222 AY205:BE205 AY256:BE256" xr:uid="{00000000-0002-0000-0000-000004000000}">
      <formula1>1</formula1>
      <formula2>73051</formula2>
    </dataValidation>
    <dataValidation type="list" allowBlank="1" showInputMessage="1" showErrorMessage="1" sqref="N126:BE126 O105:BE107" xr:uid="{00000000-0002-0000-0000-000005000000}">
      <formula1>$BI$13:$BI$20</formula1>
    </dataValidation>
    <dataValidation type="list" allowBlank="1" showInputMessage="1" showErrorMessage="1" sqref="Z91:AI91 O102:BE102" xr:uid="{00000000-0002-0000-0000-000006000000}">
      <formula1>$BI$40:$BI$45</formula1>
    </dataValidation>
    <dataValidation type="list" allowBlank="1" showInputMessage="1" showErrorMessage="1" sqref="O91:Y91 AJ89:BE89 O89:Y89 AJ91:BE91 O97:BE97 O99:BE99 N117:BE117 N119:BE119 N125:BE125" xr:uid="{00000000-0002-0000-0000-000007000000}">
      <formula1>$BI$29:$BI$34</formula1>
    </dataValidation>
    <dataValidation type="list" allowBlank="1" showInputMessage="1" showErrorMessage="1" sqref="Z110:AI110" xr:uid="{00000000-0002-0000-0000-000008000000}">
      <formula1>$BI$48:$BI$49</formula1>
    </dataValidation>
    <dataValidation type="list" allowBlank="1" showInputMessage="1" showErrorMessage="1" sqref="O110:Y110 N129:BE129 AJ110:BE110" xr:uid="{00000000-0002-0000-0000-000009000000}">
      <formula1>$BI$36:$BI$37</formula1>
    </dataValidation>
    <dataValidation type="list" allowBlank="1" showInputMessage="1" showErrorMessage="1" sqref="X37:Z41" xr:uid="{00000000-0002-0000-0000-00000A000000}">
      <formula1>$BI$39:$BI$44</formula1>
    </dataValidation>
    <dataValidation type="list" allowBlank="1" showInputMessage="1" showErrorMessage="1" sqref="AH199:AI199 AH233:AI233 AH216:AI216 AH250:AI250" xr:uid="{00000000-0002-0000-0000-00000B000000}">
      <formula1>$BI$46:$BI$53</formula1>
    </dataValidation>
    <dataValidation type="list" allowBlank="1" showInputMessage="1" showErrorMessage="1" sqref="AB218:BD218 AB235:BD235 AB201:BD201 AB252:BD252" xr:uid="{00000000-0002-0000-0000-00000C000000}">
      <formula1>$BI$55:$BI$59</formula1>
    </dataValidation>
    <dataValidation type="list" allowBlank="1" showInputMessage="1" showErrorMessage="1" sqref="T204:BD204 T238:BD238 T221:BD221 T255:BD255" xr:uid="{00000000-0002-0000-0000-00000D000000}">
      <formula1>$BI$61:$BI$62</formula1>
    </dataValidation>
    <dataValidation type="list" allowBlank="1" showInputMessage="1" showErrorMessage="1" sqref="Z89:AI89" xr:uid="{00000000-0002-0000-0000-00000E000000}">
      <formula1>$BI$22:$BI$31</formula1>
    </dataValidation>
    <dataValidation type="list" allowBlank="1" showInputMessage="1" showErrorMessage="1" sqref="U12:BE12" xr:uid="{00000000-0002-0000-0000-00000F000000}">
      <formula1>$BI$26:$BI$27</formula1>
    </dataValidation>
    <dataValidation type="list" allowBlank="1" showInputMessage="1" showErrorMessage="1" sqref="AM23:AO23" xr:uid="{00000000-0002-0000-0000-000010000000}">
      <formula1>$BI$22:$BI$24</formula1>
    </dataValidation>
  </dataValidations>
  <hyperlinks>
    <hyperlink ref="AK199:BD199" location="'TTNY infó'!A1" display="A betűjelek magyarázatához kattintson ide!" xr:uid="{00000000-0004-0000-0000-000000000000}"/>
    <hyperlink ref="AK216:BD216" location="'TTNY infó'!A1" display="A betűjelek magyarázatához kattintson ide!" xr:uid="{00000000-0004-0000-0000-000001000000}"/>
    <hyperlink ref="AK233:BD233" location="'TTNY infó'!A1" display="A betűjelek magyarázatához kattintson ide!" xr:uid="{00000000-0004-0000-0000-000002000000}"/>
    <hyperlink ref="AK250:BD250" location="'TTNY infó'!A1" display="A betűjelek magyarázatához kattintson ide!" xr:uid="{00000000-0004-0000-0000-000003000000}"/>
    <hyperlink ref="B263:BE263" r:id="rId1" location="HIRDETMENY" display="HIRDETMENY" xr:uid="{00000000-0004-0000-0000-000004000000}"/>
  </hyperlinks>
  <printOptions horizontalCentered="1"/>
  <pageMargins left="0.23622047244094491" right="0.23622047244094491" top="0.51181102362204722" bottom="0.55118110236220474" header="0.51181102362204722" footer="0.51181102362204722"/>
  <pageSetup paperSize="9" scale="70" orientation="portrait" r:id="rId2"/>
  <headerFooter alignWithMargins="0">
    <oddFooter>&amp;C&amp;7Merkantil Bank Zrt. | Termelőeszköz Üzletág | 1138 Budapest, Fövény utca 4-6. Váci Greens - B épület | Postacím: 1365 Budapest, Pf. 676 | Tel: 06 1/429 7999 |  
E-mail: eszkozlizing@mail.merkantil.hu | Internet: www.merkantil.hu</oddFooter>
  </headerFooter>
  <rowBreaks count="6" manualBreakCount="6">
    <brk id="79" max="57" man="1"/>
    <brk id="151" max="57" man="1"/>
    <brk id="189" max="57" man="1"/>
    <brk id="264" max="57" man="1"/>
    <brk id="325" max="57" man="1"/>
    <brk id="402" max="57" man="1"/>
  </rowBreaks>
  <drawing r:id="rId3"/>
  <legacyDrawing r:id="rId4"/>
  <mc:AlternateContent xmlns:mc="http://schemas.openxmlformats.org/markup-compatibility/2006">
    <mc:Choice Requires="x14">
      <controls>
        <mc:AlternateContent xmlns:mc="http://schemas.openxmlformats.org/markup-compatibility/2006">
          <mc:Choice Requires="x14">
            <control shapeId="3122" r:id="rId5" name="Check Box 50">
              <controlPr defaultSize="0" autoFill="0" autoLine="0" autoPict="0">
                <anchor moveWithCells="1">
                  <from>
                    <xdr:col>17</xdr:col>
                    <xdr:colOff>95250</xdr:colOff>
                    <xdr:row>312</xdr:row>
                    <xdr:rowOff>238125</xdr:rowOff>
                  </from>
                  <to>
                    <xdr:col>20</xdr:col>
                    <xdr:colOff>38100</xdr:colOff>
                    <xdr:row>314</xdr:row>
                    <xdr:rowOff>95250</xdr:rowOff>
                  </to>
                </anchor>
              </controlPr>
            </control>
          </mc:Choice>
        </mc:AlternateContent>
        <mc:AlternateContent xmlns:mc="http://schemas.openxmlformats.org/markup-compatibility/2006">
          <mc:Choice Requires="x14">
            <control shapeId="3123" r:id="rId6" name="Check Box 51">
              <controlPr defaultSize="0" autoFill="0" autoLine="0" autoPict="0">
                <anchor moveWithCells="1">
                  <from>
                    <xdr:col>52</xdr:col>
                    <xdr:colOff>95250</xdr:colOff>
                    <xdr:row>313</xdr:row>
                    <xdr:rowOff>247650</xdr:rowOff>
                  </from>
                  <to>
                    <xdr:col>55</xdr:col>
                    <xdr:colOff>95250</xdr:colOff>
                    <xdr:row>317</xdr:row>
                    <xdr:rowOff>0</xdr:rowOff>
                  </to>
                </anchor>
              </controlPr>
            </control>
          </mc:Choice>
        </mc:AlternateContent>
        <mc:AlternateContent xmlns:mc="http://schemas.openxmlformats.org/markup-compatibility/2006">
          <mc:Choice Requires="x14">
            <control shapeId="3127" r:id="rId7" name="Check Box 55">
              <controlPr defaultSize="0" autoFill="0" autoLine="0" autoPict="0">
                <anchor moveWithCells="1">
                  <from>
                    <xdr:col>18</xdr:col>
                    <xdr:colOff>57150</xdr:colOff>
                    <xdr:row>40</xdr:row>
                    <xdr:rowOff>114300</xdr:rowOff>
                  </from>
                  <to>
                    <xdr:col>21</xdr:col>
                    <xdr:colOff>38100</xdr:colOff>
                    <xdr:row>42</xdr:row>
                    <xdr:rowOff>47625</xdr:rowOff>
                  </to>
                </anchor>
              </controlPr>
            </control>
          </mc:Choice>
        </mc:AlternateContent>
        <mc:AlternateContent xmlns:mc="http://schemas.openxmlformats.org/markup-compatibility/2006">
          <mc:Choice Requires="x14">
            <control shapeId="3128" r:id="rId8" name="Check Box 56">
              <controlPr defaultSize="0" autoFill="0" autoLine="0" autoPict="0">
                <anchor moveWithCells="1">
                  <from>
                    <xdr:col>23</xdr:col>
                    <xdr:colOff>85725</xdr:colOff>
                    <xdr:row>40</xdr:row>
                    <xdr:rowOff>133350</xdr:rowOff>
                  </from>
                  <to>
                    <xdr:col>26</xdr:col>
                    <xdr:colOff>76200</xdr:colOff>
                    <xdr:row>42</xdr:row>
                    <xdr:rowOff>57150</xdr:rowOff>
                  </to>
                </anchor>
              </controlPr>
            </control>
          </mc:Choice>
        </mc:AlternateContent>
        <mc:AlternateContent xmlns:mc="http://schemas.openxmlformats.org/markup-compatibility/2006">
          <mc:Choice Requires="x14">
            <control shapeId="3129" r:id="rId9" name="Check Box 57">
              <controlPr defaultSize="0" autoFill="0" autoLine="0" autoPict="0">
                <anchor moveWithCells="1">
                  <from>
                    <xdr:col>31</xdr:col>
                    <xdr:colOff>66675</xdr:colOff>
                    <xdr:row>40</xdr:row>
                    <xdr:rowOff>114300</xdr:rowOff>
                  </from>
                  <to>
                    <xdr:col>34</xdr:col>
                    <xdr:colOff>28575</xdr:colOff>
                    <xdr:row>42</xdr:row>
                    <xdr:rowOff>47625</xdr:rowOff>
                  </to>
                </anchor>
              </controlPr>
            </control>
          </mc:Choice>
        </mc:AlternateContent>
        <mc:AlternateContent xmlns:mc="http://schemas.openxmlformats.org/markup-compatibility/2006">
          <mc:Choice Requires="x14">
            <control shapeId="3130" r:id="rId10" name="Check Box 58">
              <controlPr defaultSize="0" autoFill="0" autoLine="0" autoPict="0">
                <anchor moveWithCells="1">
                  <from>
                    <xdr:col>37</xdr:col>
                    <xdr:colOff>85725</xdr:colOff>
                    <xdr:row>40</xdr:row>
                    <xdr:rowOff>133350</xdr:rowOff>
                  </from>
                  <to>
                    <xdr:col>40</xdr:col>
                    <xdr:colOff>57150</xdr:colOff>
                    <xdr:row>42</xdr:row>
                    <xdr:rowOff>47625</xdr:rowOff>
                  </to>
                </anchor>
              </controlPr>
            </control>
          </mc:Choice>
        </mc:AlternateContent>
        <mc:AlternateContent xmlns:mc="http://schemas.openxmlformats.org/markup-compatibility/2006">
          <mc:Choice Requires="x14">
            <control shapeId="3131" r:id="rId11" name="Check Box 59">
              <controlPr defaultSize="0" autoFill="0" autoLine="0" autoPict="0">
                <anchor moveWithCells="1">
                  <from>
                    <xdr:col>32</xdr:col>
                    <xdr:colOff>38100</xdr:colOff>
                    <xdr:row>45</xdr:row>
                    <xdr:rowOff>133350</xdr:rowOff>
                  </from>
                  <to>
                    <xdr:col>35</xdr:col>
                    <xdr:colOff>57150</xdr:colOff>
                    <xdr:row>47</xdr:row>
                    <xdr:rowOff>57150</xdr:rowOff>
                  </to>
                </anchor>
              </controlPr>
            </control>
          </mc:Choice>
        </mc:AlternateContent>
        <mc:AlternateContent xmlns:mc="http://schemas.openxmlformats.org/markup-compatibility/2006">
          <mc:Choice Requires="x14">
            <control shapeId="3132" r:id="rId12" name="Check Box 60">
              <controlPr defaultSize="0" autoFill="0" autoLine="0" autoPict="0">
                <anchor moveWithCells="1">
                  <from>
                    <xdr:col>37</xdr:col>
                    <xdr:colOff>66675</xdr:colOff>
                    <xdr:row>45</xdr:row>
                    <xdr:rowOff>133350</xdr:rowOff>
                  </from>
                  <to>
                    <xdr:col>40</xdr:col>
                    <xdr:colOff>38100</xdr:colOff>
                    <xdr:row>47</xdr:row>
                    <xdr:rowOff>57150</xdr:rowOff>
                  </to>
                </anchor>
              </controlPr>
            </control>
          </mc:Choice>
        </mc:AlternateContent>
        <mc:AlternateContent xmlns:mc="http://schemas.openxmlformats.org/markup-compatibility/2006">
          <mc:Choice Requires="x14">
            <control shapeId="3133" r:id="rId13" name="Check Box 61">
              <controlPr defaultSize="0" autoFill="0" autoLine="0" autoPict="0">
                <anchor moveWithCells="1">
                  <from>
                    <xdr:col>32</xdr:col>
                    <xdr:colOff>57150</xdr:colOff>
                    <xdr:row>48</xdr:row>
                    <xdr:rowOff>133350</xdr:rowOff>
                  </from>
                  <to>
                    <xdr:col>35</xdr:col>
                    <xdr:colOff>57150</xdr:colOff>
                    <xdr:row>50</xdr:row>
                    <xdr:rowOff>47625</xdr:rowOff>
                  </to>
                </anchor>
              </controlPr>
            </control>
          </mc:Choice>
        </mc:AlternateContent>
        <mc:AlternateContent xmlns:mc="http://schemas.openxmlformats.org/markup-compatibility/2006">
          <mc:Choice Requires="x14">
            <control shapeId="3134" r:id="rId14" name="Check Box 62">
              <controlPr defaultSize="0" autoFill="0" autoLine="0" autoPict="0">
                <anchor moveWithCells="1">
                  <from>
                    <xdr:col>37</xdr:col>
                    <xdr:colOff>66675</xdr:colOff>
                    <xdr:row>48</xdr:row>
                    <xdr:rowOff>133350</xdr:rowOff>
                  </from>
                  <to>
                    <xdr:col>40</xdr:col>
                    <xdr:colOff>57150</xdr:colOff>
                    <xdr:row>50</xdr:row>
                    <xdr:rowOff>47625</xdr:rowOff>
                  </to>
                </anchor>
              </controlPr>
            </control>
          </mc:Choice>
        </mc:AlternateContent>
        <mc:AlternateContent xmlns:mc="http://schemas.openxmlformats.org/markup-compatibility/2006">
          <mc:Choice Requires="x14">
            <control shapeId="3135" r:id="rId15" name="Check Box 63">
              <controlPr defaultSize="0" autoFill="0" autoLine="0" autoPict="0">
                <anchor moveWithCells="1">
                  <from>
                    <xdr:col>32</xdr:col>
                    <xdr:colOff>47625</xdr:colOff>
                    <xdr:row>47</xdr:row>
                    <xdr:rowOff>38100</xdr:rowOff>
                  </from>
                  <to>
                    <xdr:col>35</xdr:col>
                    <xdr:colOff>47625</xdr:colOff>
                    <xdr:row>48</xdr:row>
                    <xdr:rowOff>114300</xdr:rowOff>
                  </to>
                </anchor>
              </controlPr>
            </control>
          </mc:Choice>
        </mc:AlternateContent>
        <mc:AlternateContent xmlns:mc="http://schemas.openxmlformats.org/markup-compatibility/2006">
          <mc:Choice Requires="x14">
            <control shapeId="3136" r:id="rId16" name="Check Box 64">
              <controlPr defaultSize="0" autoFill="0" autoLine="0" autoPict="0">
                <anchor moveWithCells="1">
                  <from>
                    <xdr:col>37</xdr:col>
                    <xdr:colOff>66675</xdr:colOff>
                    <xdr:row>47</xdr:row>
                    <xdr:rowOff>38100</xdr:rowOff>
                  </from>
                  <to>
                    <xdr:col>40</xdr:col>
                    <xdr:colOff>47625</xdr:colOff>
                    <xdr:row>48</xdr:row>
                    <xdr:rowOff>114300</xdr:rowOff>
                  </to>
                </anchor>
              </controlPr>
            </control>
          </mc:Choice>
        </mc:AlternateContent>
        <mc:AlternateContent xmlns:mc="http://schemas.openxmlformats.org/markup-compatibility/2006">
          <mc:Choice Requires="x14">
            <control shapeId="3137" r:id="rId17" name="Check Box 65">
              <controlPr defaultSize="0" autoFill="0" autoLine="0" autoPict="0">
                <anchor moveWithCells="1">
                  <from>
                    <xdr:col>20</xdr:col>
                    <xdr:colOff>57150</xdr:colOff>
                    <xdr:row>61</xdr:row>
                    <xdr:rowOff>133350</xdr:rowOff>
                  </from>
                  <to>
                    <xdr:col>23</xdr:col>
                    <xdr:colOff>66675</xdr:colOff>
                    <xdr:row>63</xdr:row>
                    <xdr:rowOff>38100</xdr:rowOff>
                  </to>
                </anchor>
              </controlPr>
            </control>
          </mc:Choice>
        </mc:AlternateContent>
        <mc:AlternateContent xmlns:mc="http://schemas.openxmlformats.org/markup-compatibility/2006">
          <mc:Choice Requires="x14">
            <control shapeId="3138" r:id="rId18" name="Check Box 66">
              <controlPr defaultSize="0" autoFill="0" autoLine="0" autoPict="0">
                <anchor moveWithCells="1">
                  <from>
                    <xdr:col>26</xdr:col>
                    <xdr:colOff>104775</xdr:colOff>
                    <xdr:row>61</xdr:row>
                    <xdr:rowOff>133350</xdr:rowOff>
                  </from>
                  <to>
                    <xdr:col>29</xdr:col>
                    <xdr:colOff>66675</xdr:colOff>
                    <xdr:row>63</xdr:row>
                    <xdr:rowOff>38100</xdr:rowOff>
                  </to>
                </anchor>
              </controlPr>
            </control>
          </mc:Choice>
        </mc:AlternateContent>
        <mc:AlternateContent xmlns:mc="http://schemas.openxmlformats.org/markup-compatibility/2006">
          <mc:Choice Requires="x14">
            <control shapeId="3139" r:id="rId19" name="Check Box 67">
              <controlPr defaultSize="0" autoFill="0" autoLine="0" autoPict="0">
                <anchor moveWithCells="1">
                  <from>
                    <xdr:col>20</xdr:col>
                    <xdr:colOff>38100</xdr:colOff>
                    <xdr:row>65</xdr:row>
                    <xdr:rowOff>38100</xdr:rowOff>
                  </from>
                  <to>
                    <xdr:col>23</xdr:col>
                    <xdr:colOff>57150</xdr:colOff>
                    <xdr:row>66</xdr:row>
                    <xdr:rowOff>133350</xdr:rowOff>
                  </to>
                </anchor>
              </controlPr>
            </control>
          </mc:Choice>
        </mc:AlternateContent>
        <mc:AlternateContent xmlns:mc="http://schemas.openxmlformats.org/markup-compatibility/2006">
          <mc:Choice Requires="x14">
            <control shapeId="3140" r:id="rId20" name="Check Box 68">
              <controlPr defaultSize="0" autoFill="0" autoLine="0" autoPict="0">
                <anchor moveWithCells="1">
                  <from>
                    <xdr:col>26</xdr:col>
                    <xdr:colOff>104775</xdr:colOff>
                    <xdr:row>65</xdr:row>
                    <xdr:rowOff>38100</xdr:rowOff>
                  </from>
                  <to>
                    <xdr:col>29</xdr:col>
                    <xdr:colOff>57150</xdr:colOff>
                    <xdr:row>66</xdr:row>
                    <xdr:rowOff>133350</xdr:rowOff>
                  </to>
                </anchor>
              </controlPr>
            </control>
          </mc:Choice>
        </mc:AlternateContent>
        <mc:AlternateContent xmlns:mc="http://schemas.openxmlformats.org/markup-compatibility/2006">
          <mc:Choice Requires="x14">
            <control shapeId="3141" r:id="rId21" name="Check Box 69">
              <controlPr defaultSize="0" autoFill="0" autoLine="0" autoPict="0">
                <anchor moveWithCells="1">
                  <from>
                    <xdr:col>14</xdr:col>
                    <xdr:colOff>85725</xdr:colOff>
                    <xdr:row>72</xdr:row>
                    <xdr:rowOff>114300</xdr:rowOff>
                  </from>
                  <to>
                    <xdr:col>17</xdr:col>
                    <xdr:colOff>104775</xdr:colOff>
                    <xdr:row>74</xdr:row>
                    <xdr:rowOff>57150</xdr:rowOff>
                  </to>
                </anchor>
              </controlPr>
            </control>
          </mc:Choice>
        </mc:AlternateContent>
        <mc:AlternateContent xmlns:mc="http://schemas.openxmlformats.org/markup-compatibility/2006">
          <mc:Choice Requires="x14">
            <control shapeId="3142" r:id="rId22" name="Check Box 70">
              <controlPr defaultSize="0" autoFill="0" autoLine="0" autoPict="0">
                <anchor moveWithCells="1">
                  <from>
                    <xdr:col>29</xdr:col>
                    <xdr:colOff>104775</xdr:colOff>
                    <xdr:row>72</xdr:row>
                    <xdr:rowOff>123825</xdr:rowOff>
                  </from>
                  <to>
                    <xdr:col>32</xdr:col>
                    <xdr:colOff>85725</xdr:colOff>
                    <xdr:row>74</xdr:row>
                    <xdr:rowOff>47625</xdr:rowOff>
                  </to>
                </anchor>
              </controlPr>
            </control>
          </mc:Choice>
        </mc:AlternateContent>
        <mc:AlternateContent xmlns:mc="http://schemas.openxmlformats.org/markup-compatibility/2006">
          <mc:Choice Requires="x14">
            <control shapeId="3143" r:id="rId23" name="Check Box 71">
              <controlPr defaultSize="0" autoFill="0" autoLine="0" autoPict="0">
                <anchor moveWithCells="1">
                  <from>
                    <xdr:col>42</xdr:col>
                    <xdr:colOff>57150</xdr:colOff>
                    <xdr:row>72</xdr:row>
                    <xdr:rowOff>114300</xdr:rowOff>
                  </from>
                  <to>
                    <xdr:col>45</xdr:col>
                    <xdr:colOff>57150</xdr:colOff>
                    <xdr:row>74</xdr:row>
                    <xdr:rowOff>47625</xdr:rowOff>
                  </to>
                </anchor>
              </controlPr>
            </control>
          </mc:Choice>
        </mc:AlternateContent>
        <mc:AlternateContent xmlns:mc="http://schemas.openxmlformats.org/markup-compatibility/2006">
          <mc:Choice Requires="x14">
            <control shapeId="3145" r:id="rId24" name="Check Box 73">
              <controlPr defaultSize="0" autoFill="0" autoLine="0" autoPict="0">
                <anchor moveWithCells="1">
                  <from>
                    <xdr:col>14</xdr:col>
                    <xdr:colOff>57150</xdr:colOff>
                    <xdr:row>85</xdr:row>
                    <xdr:rowOff>123825</xdr:rowOff>
                  </from>
                  <to>
                    <xdr:col>17</xdr:col>
                    <xdr:colOff>66675</xdr:colOff>
                    <xdr:row>87</xdr:row>
                    <xdr:rowOff>57150</xdr:rowOff>
                  </to>
                </anchor>
              </controlPr>
            </control>
          </mc:Choice>
        </mc:AlternateContent>
        <mc:AlternateContent xmlns:mc="http://schemas.openxmlformats.org/markup-compatibility/2006">
          <mc:Choice Requires="x14">
            <control shapeId="3146" r:id="rId25" name="Check Box 74">
              <controlPr defaultSize="0" autoFill="0" autoLine="0" autoPict="0">
                <anchor moveWithCells="1">
                  <from>
                    <xdr:col>19</xdr:col>
                    <xdr:colOff>95250</xdr:colOff>
                    <xdr:row>85</xdr:row>
                    <xdr:rowOff>104775</xdr:rowOff>
                  </from>
                  <to>
                    <xdr:col>22</xdr:col>
                    <xdr:colOff>95250</xdr:colOff>
                    <xdr:row>87</xdr:row>
                    <xdr:rowOff>57150</xdr:rowOff>
                  </to>
                </anchor>
              </controlPr>
            </control>
          </mc:Choice>
        </mc:AlternateContent>
        <mc:AlternateContent xmlns:mc="http://schemas.openxmlformats.org/markup-compatibility/2006">
          <mc:Choice Requires="x14">
            <control shapeId="3147" r:id="rId26" name="Check Box 75">
              <controlPr defaultSize="0" autoFill="0" autoLine="0" autoPict="0">
                <anchor moveWithCells="1">
                  <from>
                    <xdr:col>25</xdr:col>
                    <xdr:colOff>95250</xdr:colOff>
                    <xdr:row>85</xdr:row>
                    <xdr:rowOff>104775</xdr:rowOff>
                  </from>
                  <to>
                    <xdr:col>28</xdr:col>
                    <xdr:colOff>47625</xdr:colOff>
                    <xdr:row>87</xdr:row>
                    <xdr:rowOff>57150</xdr:rowOff>
                  </to>
                </anchor>
              </controlPr>
            </control>
          </mc:Choice>
        </mc:AlternateContent>
        <mc:AlternateContent xmlns:mc="http://schemas.openxmlformats.org/markup-compatibility/2006">
          <mc:Choice Requires="x14">
            <control shapeId="3148" r:id="rId27" name="Check Box 76">
              <controlPr defaultSize="0" autoFill="0" autoLine="0" autoPict="0">
                <anchor moveWithCells="1">
                  <from>
                    <xdr:col>30</xdr:col>
                    <xdr:colOff>104775</xdr:colOff>
                    <xdr:row>85</xdr:row>
                    <xdr:rowOff>104775</xdr:rowOff>
                  </from>
                  <to>
                    <xdr:col>33</xdr:col>
                    <xdr:colOff>76200</xdr:colOff>
                    <xdr:row>87</xdr:row>
                    <xdr:rowOff>57150</xdr:rowOff>
                  </to>
                </anchor>
              </controlPr>
            </control>
          </mc:Choice>
        </mc:AlternateContent>
        <mc:AlternateContent xmlns:mc="http://schemas.openxmlformats.org/markup-compatibility/2006">
          <mc:Choice Requires="x14">
            <control shapeId="3149" r:id="rId28" name="Check Box 77">
              <controlPr defaultSize="0" autoFill="0" autoLine="0" autoPict="0">
                <anchor moveWithCells="1">
                  <from>
                    <xdr:col>35</xdr:col>
                    <xdr:colOff>76200</xdr:colOff>
                    <xdr:row>85</xdr:row>
                    <xdr:rowOff>114300</xdr:rowOff>
                  </from>
                  <to>
                    <xdr:col>38</xdr:col>
                    <xdr:colOff>66675</xdr:colOff>
                    <xdr:row>87</xdr:row>
                    <xdr:rowOff>57150</xdr:rowOff>
                  </to>
                </anchor>
              </controlPr>
            </control>
          </mc:Choice>
        </mc:AlternateContent>
        <mc:AlternateContent xmlns:mc="http://schemas.openxmlformats.org/markup-compatibility/2006">
          <mc:Choice Requires="x14">
            <control shapeId="3150" r:id="rId29" name="Check Box 78">
              <controlPr defaultSize="0" autoFill="0" autoLine="0" autoPict="0">
                <anchor moveWithCells="1">
                  <from>
                    <xdr:col>41</xdr:col>
                    <xdr:colOff>76200</xdr:colOff>
                    <xdr:row>85</xdr:row>
                    <xdr:rowOff>114300</xdr:rowOff>
                  </from>
                  <to>
                    <xdr:col>44</xdr:col>
                    <xdr:colOff>76200</xdr:colOff>
                    <xdr:row>87</xdr:row>
                    <xdr:rowOff>66675</xdr:rowOff>
                  </to>
                </anchor>
              </controlPr>
            </control>
          </mc:Choice>
        </mc:AlternateContent>
        <mc:AlternateContent xmlns:mc="http://schemas.openxmlformats.org/markup-compatibility/2006">
          <mc:Choice Requires="x14">
            <control shapeId="3151" r:id="rId30" name="Check Box 79">
              <controlPr defaultSize="0" autoFill="0" autoLine="0" autoPict="0">
                <anchor moveWithCells="1">
                  <from>
                    <xdr:col>47</xdr:col>
                    <xdr:colOff>85725</xdr:colOff>
                    <xdr:row>85</xdr:row>
                    <xdr:rowOff>104775</xdr:rowOff>
                  </from>
                  <to>
                    <xdr:col>50</xdr:col>
                    <xdr:colOff>85725</xdr:colOff>
                    <xdr:row>87</xdr:row>
                    <xdr:rowOff>57150</xdr:rowOff>
                  </to>
                </anchor>
              </controlPr>
            </control>
          </mc:Choice>
        </mc:AlternateContent>
        <mc:AlternateContent xmlns:mc="http://schemas.openxmlformats.org/markup-compatibility/2006">
          <mc:Choice Requires="x14">
            <control shapeId="3152" r:id="rId31" name="Check Box 80">
              <controlPr defaultSize="0" autoFill="0" autoLine="0" autoPict="0">
                <anchor moveWithCells="1">
                  <from>
                    <xdr:col>52</xdr:col>
                    <xdr:colOff>85725</xdr:colOff>
                    <xdr:row>85</xdr:row>
                    <xdr:rowOff>104775</xdr:rowOff>
                  </from>
                  <to>
                    <xdr:col>55</xdr:col>
                    <xdr:colOff>95250</xdr:colOff>
                    <xdr:row>87</xdr:row>
                    <xdr:rowOff>57150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14</xdr:col>
                    <xdr:colOff>57150</xdr:colOff>
                    <xdr:row>113</xdr:row>
                    <xdr:rowOff>123825</xdr:rowOff>
                  </from>
                  <to>
                    <xdr:col>17</xdr:col>
                    <xdr:colOff>66675</xdr:colOff>
                    <xdr:row>115</xdr:row>
                    <xdr:rowOff>57150</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18</xdr:col>
                    <xdr:colOff>66675</xdr:colOff>
                    <xdr:row>113</xdr:row>
                    <xdr:rowOff>123825</xdr:rowOff>
                  </from>
                  <to>
                    <xdr:col>21</xdr:col>
                    <xdr:colOff>76200</xdr:colOff>
                    <xdr:row>115</xdr:row>
                    <xdr:rowOff>57150</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25</xdr:col>
                    <xdr:colOff>95250</xdr:colOff>
                    <xdr:row>113</xdr:row>
                    <xdr:rowOff>123825</xdr:rowOff>
                  </from>
                  <to>
                    <xdr:col>28</xdr:col>
                    <xdr:colOff>47625</xdr:colOff>
                    <xdr:row>115</xdr:row>
                    <xdr:rowOff>57150</xdr:rowOff>
                  </to>
                </anchor>
              </controlPr>
            </control>
          </mc:Choice>
        </mc:AlternateContent>
        <mc:AlternateContent xmlns:mc="http://schemas.openxmlformats.org/markup-compatibility/2006">
          <mc:Choice Requires="x14">
            <control shapeId="3157" r:id="rId35" name="Check Box 85">
              <controlPr defaultSize="0" autoFill="0" autoLine="0" autoPict="0">
                <anchor moveWithCells="1">
                  <from>
                    <xdr:col>30</xdr:col>
                    <xdr:colOff>95250</xdr:colOff>
                    <xdr:row>113</xdr:row>
                    <xdr:rowOff>123825</xdr:rowOff>
                  </from>
                  <to>
                    <xdr:col>33</xdr:col>
                    <xdr:colOff>66675</xdr:colOff>
                    <xdr:row>115</xdr:row>
                    <xdr:rowOff>57150</xdr:rowOff>
                  </to>
                </anchor>
              </controlPr>
            </control>
          </mc:Choice>
        </mc:AlternateContent>
        <mc:AlternateContent xmlns:mc="http://schemas.openxmlformats.org/markup-compatibility/2006">
          <mc:Choice Requires="x14">
            <control shapeId="3158" r:id="rId36" name="Check Box 86">
              <controlPr defaultSize="0" autoFill="0" autoLine="0" autoPict="0">
                <anchor moveWithCells="1">
                  <from>
                    <xdr:col>36</xdr:col>
                    <xdr:colOff>57150</xdr:colOff>
                    <xdr:row>113</xdr:row>
                    <xdr:rowOff>123825</xdr:rowOff>
                  </from>
                  <to>
                    <xdr:col>39</xdr:col>
                    <xdr:colOff>57150</xdr:colOff>
                    <xdr:row>115</xdr:row>
                    <xdr:rowOff>57150</xdr:rowOff>
                  </to>
                </anchor>
              </controlPr>
            </control>
          </mc:Choice>
        </mc:AlternateContent>
        <mc:AlternateContent xmlns:mc="http://schemas.openxmlformats.org/markup-compatibility/2006">
          <mc:Choice Requires="x14">
            <control shapeId="3159" r:id="rId37" name="Check Box 87">
              <controlPr defaultSize="0" autoFill="0" autoLine="0" autoPict="0">
                <anchor moveWithCells="1">
                  <from>
                    <xdr:col>41</xdr:col>
                    <xdr:colOff>76200</xdr:colOff>
                    <xdr:row>113</xdr:row>
                    <xdr:rowOff>123825</xdr:rowOff>
                  </from>
                  <to>
                    <xdr:col>44</xdr:col>
                    <xdr:colOff>76200</xdr:colOff>
                    <xdr:row>115</xdr:row>
                    <xdr:rowOff>57150</xdr:rowOff>
                  </to>
                </anchor>
              </controlPr>
            </control>
          </mc:Choice>
        </mc:AlternateContent>
        <mc:AlternateContent xmlns:mc="http://schemas.openxmlformats.org/markup-compatibility/2006">
          <mc:Choice Requires="x14">
            <control shapeId="3160" r:id="rId38" name="Check Box 88">
              <controlPr defaultSize="0" autoFill="0" autoLine="0" autoPict="0">
                <anchor moveWithCells="1">
                  <from>
                    <xdr:col>47</xdr:col>
                    <xdr:colOff>66675</xdr:colOff>
                    <xdr:row>113</xdr:row>
                    <xdr:rowOff>123825</xdr:rowOff>
                  </from>
                  <to>
                    <xdr:col>50</xdr:col>
                    <xdr:colOff>66675</xdr:colOff>
                    <xdr:row>115</xdr:row>
                    <xdr:rowOff>57150</xdr:rowOff>
                  </to>
                </anchor>
              </controlPr>
            </control>
          </mc:Choice>
        </mc:AlternateContent>
        <mc:AlternateContent xmlns:mc="http://schemas.openxmlformats.org/markup-compatibility/2006">
          <mc:Choice Requires="x14">
            <control shapeId="3161" r:id="rId39" name="Check Box 89">
              <controlPr defaultSize="0" autoFill="0" autoLine="0" autoPict="0">
                <anchor moveWithCells="1">
                  <from>
                    <xdr:col>52</xdr:col>
                    <xdr:colOff>76200</xdr:colOff>
                    <xdr:row>113</xdr:row>
                    <xdr:rowOff>123825</xdr:rowOff>
                  </from>
                  <to>
                    <xdr:col>55</xdr:col>
                    <xdr:colOff>95250</xdr:colOff>
                    <xdr:row>115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69"/>
  <sheetViews>
    <sheetView workbookViewId="0">
      <selection activeCell="W1" sqref="W1:AH1"/>
    </sheetView>
  </sheetViews>
  <sheetFormatPr defaultColWidth="0" defaultRowHeight="12.75" zeroHeight="1" x14ac:dyDescent="0.2"/>
  <cols>
    <col min="1" max="59" width="1.7109375" customWidth="1"/>
    <col min="60" max="60" width="11" customWidth="1"/>
    <col min="61" max="61" width="1.7109375" customWidth="1"/>
    <col min="62" max="16384" width="9.140625" hidden="1"/>
  </cols>
  <sheetData>
    <row r="1" spans="1:61" ht="13.5" thickBot="1" x14ac:dyDescent="0.25">
      <c r="A1" s="152"/>
      <c r="B1" s="152"/>
      <c r="C1" s="152"/>
      <c r="D1" s="152"/>
      <c r="E1" s="152"/>
      <c r="F1" s="152"/>
      <c r="G1" s="152"/>
      <c r="H1" s="152"/>
      <c r="I1" s="152"/>
      <c r="J1" s="152"/>
      <c r="K1" s="152"/>
      <c r="L1" s="152"/>
      <c r="M1" s="152"/>
      <c r="N1" s="152"/>
      <c r="O1" s="152"/>
      <c r="P1" s="152"/>
      <c r="Q1" s="152"/>
      <c r="R1" s="152"/>
      <c r="S1" s="152"/>
      <c r="T1" s="152"/>
      <c r="U1" s="152"/>
      <c r="V1" s="152"/>
      <c r="W1" s="622" t="s">
        <v>178</v>
      </c>
      <c r="X1" s="622"/>
      <c r="Y1" s="622"/>
      <c r="Z1" s="622"/>
      <c r="AA1" s="622"/>
      <c r="AB1" s="622"/>
      <c r="AC1" s="622"/>
      <c r="AD1" s="622"/>
      <c r="AE1" s="622"/>
      <c r="AF1" s="622"/>
      <c r="AG1" s="622"/>
      <c r="AH1" s="622"/>
      <c r="AI1" s="152"/>
      <c r="AJ1" s="152"/>
      <c r="AK1" s="152"/>
      <c r="AL1" s="153" t="s">
        <v>5</v>
      </c>
      <c r="AM1" s="154"/>
      <c r="AN1" s="154"/>
      <c r="AO1" s="154"/>
      <c r="AP1" s="154"/>
      <c r="AQ1" s="154"/>
      <c r="AR1" s="154"/>
      <c r="AS1" s="154"/>
      <c r="AT1" s="154"/>
      <c r="AU1" s="154"/>
      <c r="AV1" s="154"/>
      <c r="AW1" s="154"/>
      <c r="AX1" s="155"/>
      <c r="AY1" s="155"/>
      <c r="AZ1" s="155"/>
      <c r="BA1" s="620" t="str">
        <f>'Költségv intézmény + Egyéb'!AW1</f>
        <v/>
      </c>
      <c r="BB1" s="620"/>
      <c r="BC1" s="620"/>
      <c r="BD1" s="620"/>
      <c r="BE1" s="620"/>
      <c r="BF1" s="620"/>
      <c r="BG1" s="620"/>
      <c r="BH1" s="621"/>
      <c r="BI1" s="152"/>
    </row>
    <row r="2" spans="1:6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6" t="str">
        <f>'Költségv intézmény + Egyéb'!BE2</f>
        <v>v5.1</v>
      </c>
      <c r="BI2" s="152"/>
    </row>
    <row r="3" spans="1:61" x14ac:dyDescent="0.2">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row>
    <row r="4" spans="1:6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row>
    <row r="5" spans="1:61" x14ac:dyDescent="0.2">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row>
    <row r="6" spans="1:61" x14ac:dyDescent="0.2">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row>
    <row r="7" spans="1:61" x14ac:dyDescent="0.2">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row>
    <row r="8" spans="1:6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row>
    <row r="9" spans="1:6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row>
    <row r="10" spans="1:6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row>
    <row r="11" spans="1:61" x14ac:dyDescent="0.2">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row>
    <row r="12" spans="1:61" x14ac:dyDescent="0.2">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row>
    <row r="13" spans="1:61" x14ac:dyDescent="0.2">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row>
    <row r="14" spans="1:61" x14ac:dyDescent="0.2">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row>
    <row r="15" spans="1:61" x14ac:dyDescent="0.2">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row>
    <row r="16" spans="1:61" x14ac:dyDescent="0.2">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row>
    <row r="17" spans="1:61" x14ac:dyDescent="0.2">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row>
    <row r="18" spans="1:61" x14ac:dyDescent="0.2">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row>
    <row r="19" spans="1:61" x14ac:dyDescent="0.2">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row>
    <row r="20" spans="1:61" x14ac:dyDescent="0.2">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row>
    <row r="21" spans="1:61" x14ac:dyDescent="0.2">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row>
    <row r="22" spans="1:61" x14ac:dyDescent="0.2">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row>
    <row r="23" spans="1:61" x14ac:dyDescent="0.2">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row>
    <row r="24" spans="1:61" x14ac:dyDescent="0.2">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row>
    <row r="25" spans="1:61" x14ac:dyDescent="0.2">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row>
    <row r="26" spans="1:61" x14ac:dyDescent="0.2">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row>
    <row r="27" spans="1:61" x14ac:dyDescent="0.2">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row>
    <row r="28" spans="1:61" x14ac:dyDescent="0.2">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row>
    <row r="29" spans="1:61" x14ac:dyDescent="0.2">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row>
    <row r="30" spans="1:61" x14ac:dyDescent="0.2">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row>
    <row r="31" spans="1:61" x14ac:dyDescent="0.2">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row>
    <row r="32" spans="1:61" x14ac:dyDescent="0.2">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row>
    <row r="33" spans="1:61" x14ac:dyDescent="0.2">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row>
    <row r="34" spans="1:61" x14ac:dyDescent="0.2">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row>
    <row r="35" spans="1:61" x14ac:dyDescent="0.2">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row>
    <row r="36" spans="1:61" x14ac:dyDescent="0.2">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row>
    <row r="37" spans="1:61" x14ac:dyDescent="0.2">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row>
    <row r="38" spans="1:61" x14ac:dyDescent="0.2">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row>
    <row r="39" spans="1:61" x14ac:dyDescent="0.2">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row>
    <row r="40" spans="1:61" x14ac:dyDescent="0.2">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row>
    <row r="41" spans="1:61" x14ac:dyDescent="0.2">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row>
    <row r="42" spans="1:61" x14ac:dyDescent="0.2">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row>
    <row r="43" spans="1:61" x14ac:dyDescent="0.2">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row>
    <row r="44" spans="1:61" x14ac:dyDescent="0.2">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row>
    <row r="45" spans="1:61" x14ac:dyDescent="0.2">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row>
    <row r="46" spans="1:61" x14ac:dyDescent="0.2">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row>
    <row r="47" spans="1:61" x14ac:dyDescent="0.2">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row>
    <row r="48" spans="1:61" x14ac:dyDescent="0.2">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row>
    <row r="49" spans="1:61" x14ac:dyDescent="0.2">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row>
    <row r="50" spans="1:61" x14ac:dyDescent="0.2">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row>
    <row r="51" spans="1:61" x14ac:dyDescent="0.2">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row>
    <row r="52" spans="1:61" x14ac:dyDescent="0.2">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row>
    <row r="53" spans="1:61" x14ac:dyDescent="0.2">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row>
    <row r="54" spans="1:61" x14ac:dyDescent="0.2">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row>
    <row r="55" spans="1:61" x14ac:dyDescent="0.2">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row>
    <row r="56" spans="1:61" x14ac:dyDescent="0.2">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row>
    <row r="57" spans="1:61" x14ac:dyDescent="0.2">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row>
    <row r="58" spans="1:61" x14ac:dyDescent="0.2">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row>
    <row r="59" spans="1:61" x14ac:dyDescent="0.2">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row>
    <row r="60" spans="1:6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row>
    <row r="61" spans="1:61" x14ac:dyDescent="0.2">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row>
    <row r="62" spans="1:61" hidden="1" x14ac:dyDescent="0.2">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row>
    <row r="63" spans="1:61" hidden="1" x14ac:dyDescent="0.2">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row>
    <row r="64" spans="1:61" hidden="1" x14ac:dyDescent="0.2">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row>
    <row r="65" spans="1:61" hidden="1" x14ac:dyDescent="0.2">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row>
    <row r="66" spans="1:61" hidden="1" x14ac:dyDescent="0.2">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row>
    <row r="67" spans="1:61" hidden="1" x14ac:dyDescent="0.2">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row>
    <row r="68" spans="1:61" hidden="1" x14ac:dyDescent="0.2">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row>
    <row r="69" spans="1:61" hidden="1" x14ac:dyDescent="0.2">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row>
  </sheetData>
  <sheetProtection algorithmName="SHA-512" hashValue="8BZ+ShbNRPreUxPhTcloBiIwfvpRrp82mdRrinQ1uMXPtgqPKbporvQ2ku+bUGDRZPc0iGKCvIrZ5T8odIgL8A==" saltValue="dTk6B23Ocqct+sO9IabGzQ==" spinCount="100000" sheet="1" objects="1" scenarios="1"/>
  <mergeCells count="2">
    <mergeCell ref="BA1:BH1"/>
    <mergeCell ref="W1:AH1"/>
  </mergeCells>
  <hyperlinks>
    <hyperlink ref="W1:AH1" location="'Költségv intézmény + Alapítvány'!A1" display="Vissza az adatlapra" xr:uid="{00000000-0004-0000-0100-000000000000}"/>
  </hyperlinks>
  <printOptions horizontalCentered="1"/>
  <pageMargins left="0.31496062992125984" right="0.31496062992125984" top="0.74803149606299213" bottom="0.74803149606299213" header="0.31496062992125984" footer="0.31496062992125984"/>
  <pageSetup paperSize="9" scale="88" orientation="portrait" r:id="rId1"/>
  <headerFooter>
    <oddFooter>&amp;L&amp;F</oddFooter>
  </headerFooter>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66675</xdr:colOff>
                <xdr:row>3</xdr:row>
                <xdr:rowOff>161925</xdr:rowOff>
              </from>
              <to>
                <xdr:col>60</xdr:col>
                <xdr:colOff>9525</xdr:colOff>
                <xdr:row>60</xdr:row>
                <xdr:rowOff>0</xdr:rowOff>
              </to>
            </anchor>
          </objectPr>
        </oleObject>
      </mc:Choice>
      <mc:Fallback>
        <oleObject progId="Word.Document.12"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8</vt:i4>
      </vt:variant>
    </vt:vector>
  </HeadingPairs>
  <TitlesOfParts>
    <vt:vector size="10" baseType="lpstr">
      <vt:lpstr>Költségv intézmény + Egyéb</vt:lpstr>
      <vt:lpstr>TTNY infó</vt:lpstr>
      <vt:lpstr>Adoszam</vt:lpstr>
      <vt:lpstr>Cegjegyzek</vt:lpstr>
      <vt:lpstr>Nev</vt:lpstr>
      <vt:lpstr>Nyilvszam</vt:lpstr>
      <vt:lpstr>'Költségv intézmény + Egyéb'!Nyomtatási_terület</vt:lpstr>
      <vt:lpstr>Szekhely</vt:lpstr>
      <vt:lpstr>Szerepkor</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Pieczka Tamás</cp:lastModifiedBy>
  <cp:lastPrinted>2021-05-17T08:53:01Z</cp:lastPrinted>
  <dcterms:created xsi:type="dcterms:W3CDTF">2011-02-08T13:53:07Z</dcterms:created>
  <dcterms:modified xsi:type="dcterms:W3CDTF">2024-06-07T08:35:54Z</dcterms:modified>
</cp:coreProperties>
</file>